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budget\Blu\1. Accounting\"/>
    </mc:Choice>
  </mc:AlternateContent>
  <workbookProtection workbookAlgorithmName="SHA-512" workbookHashValue="Rhu95co3ekxIwtgRd864AH+tIFMBh5kD+VfVqvH29OAk9+fOKmglUACawpzS5NsG+Yhg4ZBtE4sbROmnTNSPVQ==" workbookSaltValue="+6Kc9BFleD9pQmpElUmNzA==" workbookSpinCount="100000" lockStructure="1"/>
  <bookViews>
    <workbookView xWindow="0" yWindow="0" windowWidth="28800" windowHeight="11700"/>
  </bookViews>
  <sheets>
    <sheet name="Lubbock HOT Form" sheetId="1" r:id="rId1"/>
    <sheet name="Ref" sheetId="2" state="hidden" r:id="rId2"/>
  </sheets>
  <definedNames>
    <definedName name="CollMonth">Ref!$A$2:$A$13</definedName>
    <definedName name="CollQTR">Ref!$G$2:$G$5</definedName>
    <definedName name="Hotel">Ref!$H$2:$H$3</definedName>
    <definedName name="_xlnm.Print_Area" localSheetId="0">'Lubbock HOT Form'!$B$2:$Q$97</definedName>
    <definedName name="RemitMonth">Ref!$B$2:$B$13</definedName>
    <definedName name="STR">Ref!$I$2</definedName>
    <definedName name="Type">Ref!$J$2:$J$3</definedName>
    <definedName name="Year">Ref!$F$2:$F$13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6" i="1" l="1"/>
  <c r="V26" i="1" s="1"/>
  <c r="T24" i="1"/>
  <c r="V24" i="1" s="1"/>
  <c r="U24" i="1" s="1"/>
  <c r="S22" i="1"/>
  <c r="S18" i="1"/>
  <c r="I80" i="1" l="1"/>
  <c r="I38" i="1"/>
  <c r="I40" i="1" s="1"/>
  <c r="I44" i="1" s="1"/>
  <c r="I48" i="1" l="1"/>
  <c r="I52" i="1"/>
  <c r="I50" i="1"/>
  <c r="I54" i="1"/>
  <c r="I46" i="1"/>
  <c r="W24" i="1"/>
  <c r="K26" i="1" s="1"/>
  <c r="I60" i="1"/>
  <c r="I62" i="1" s="1"/>
  <c r="I56" i="1" l="1"/>
  <c r="I64" i="1"/>
  <c r="I68" i="1"/>
  <c r="I70" i="1"/>
  <c r="I66" i="1"/>
  <c r="I72" i="1" l="1"/>
  <c r="I78" i="1" s="1"/>
</calcChain>
</file>

<file path=xl/sharedStrings.xml><?xml version="1.0" encoding="utf-8"?>
<sst xmlns="http://schemas.openxmlformats.org/spreadsheetml/2006/main" count="202" uniqueCount="114">
  <si>
    <t>REPORT MUST BE FILED EVEN IF NO TAX IS DUE</t>
  </si>
  <si>
    <t>If you need to indicate a Change of Ownership, a Change of Name, Address or Phone Number --</t>
  </si>
  <si>
    <t>Hotel name:</t>
  </si>
  <si>
    <t xml:space="preserve"> </t>
  </si>
  <si>
    <t xml:space="preserve">Ownership name: </t>
  </si>
  <si>
    <t xml:space="preserve">Hotel physical address: </t>
  </si>
  <si>
    <t xml:space="preserve">Hotel Phone No: </t>
  </si>
  <si>
    <t xml:space="preserve">     Or mail payment to:</t>
  </si>
  <si>
    <t xml:space="preserve">Business Partner No: </t>
  </si>
  <si>
    <t>Permit No:</t>
  </si>
  <si>
    <t>Filing period:</t>
  </si>
  <si>
    <t>September</t>
  </si>
  <si>
    <t>Due date:</t>
  </si>
  <si>
    <t>October</t>
  </si>
  <si>
    <t>-</t>
  </si>
  <si>
    <t>Room receipts:</t>
  </si>
  <si>
    <t>Number of Rooms</t>
  </si>
  <si>
    <t>Net Hotel Receipts:</t>
  </si>
  <si>
    <t>Reserved for future use.</t>
  </si>
  <si>
    <t>#6 - #7 + #8 +#9 + #10 +#11</t>
  </si>
  <si>
    <t>Total Taxable Receipts:</t>
  </si>
  <si>
    <t>Hotel Occupancy Tax:</t>
  </si>
  <si>
    <t>Tax Discount:</t>
  </si>
  <si>
    <t>Total Taxes:</t>
  </si>
  <si>
    <t>(Over)/Underpayments:</t>
  </si>
  <si>
    <t>Only enter when authorized by City</t>
  </si>
  <si>
    <t>Grand Total:</t>
  </si>
  <si>
    <t>Phone #:</t>
  </si>
  <si>
    <t>Date:</t>
  </si>
  <si>
    <t>E-mail:</t>
  </si>
  <si>
    <t>Note: Unsigned reports will be considered incomplete and will be returned to the reporting hotel or parties. Penalty</t>
  </si>
  <si>
    <t>discount 1% from taxes due</t>
  </si>
  <si>
    <t>Accounting Department</t>
  </si>
  <si>
    <t>Lubbock, TX 79401</t>
  </si>
  <si>
    <t>City of Lubbock Accounting Department</t>
  </si>
  <si>
    <t>P.O. Box 2000</t>
  </si>
  <si>
    <t>Lubbock, TX 79457</t>
  </si>
  <si>
    <t>x #5</t>
  </si>
  <si>
    <t>x #6</t>
  </si>
  <si>
    <t>x #13</t>
  </si>
  <si>
    <t>x #14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</si>
  <si>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</si>
  <si>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</si>
  <si>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</si>
  <si>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</si>
  <si>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</si>
  <si>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</si>
  <si>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</si>
  <si>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</si>
  <si>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November</t>
  </si>
  <si>
    <t>December</t>
  </si>
  <si>
    <t xml:space="preserve">     To pay in person at Lubbock City Hall:</t>
  </si>
  <si>
    <t>Venue Tax Assessment:</t>
  </si>
  <si>
    <t>Venue Tax Discount:</t>
  </si>
  <si>
    <t>Venue Tax Late Payment Penalty (Base):</t>
  </si>
  <si>
    <t>Make payment to: City of Lubbock</t>
  </si>
  <si>
    <t>Venue Tax Late Payment Interest (Base):</t>
  </si>
  <si>
    <t>Venue Tax Additional Monthly Interest:</t>
  </si>
  <si>
    <t>Total Venue Tax Assessment:</t>
  </si>
  <si>
    <t>If postmarked by the due date (Code 18.03.002)</t>
  </si>
  <si>
    <t>Late Payment Penalty (&lt; 30 days):</t>
  </si>
  <si>
    <t>Late Payment Penalty (&gt; 30 days):</t>
  </si>
  <si>
    <t>Late Payment Interest Penalty (&gt; 60 days):</t>
  </si>
  <si>
    <t>x #14 (per annum)</t>
  </si>
  <si>
    <t>#14 - #15 + #16 + #17 + #18</t>
  </si>
  <si>
    <t>Lubbock City Code - Sec. 18.03.001</t>
  </si>
  <si>
    <t>If postmarked after due date (Code 18.03.005)</t>
  </si>
  <si>
    <t>Please complete a new Registration Form</t>
  </si>
  <si>
    <t>Reserved for future use</t>
  </si>
  <si>
    <t>I declare under penalties prescribed in Section 18.03, Code of the City of Lubbock, that the information in this document is true and correct to the best of my knowledge.</t>
  </si>
  <si>
    <t>Postmarked by the due date (end of month):</t>
  </si>
  <si>
    <t>1 to 30 days late:</t>
  </si>
  <si>
    <t>31 to 60 days late:</t>
  </si>
  <si>
    <t>all taxes due (no discount) + 5% penalty</t>
  </si>
  <si>
    <t>all taxes due (no discount) + 10% penalty</t>
  </si>
  <si>
    <t>all taxes due (no discount) + 10% penalty + 6% interest</t>
  </si>
  <si>
    <t>penalty per annum</t>
  </si>
  <si>
    <t>More than 60 days late:</t>
  </si>
  <si>
    <t>assessments will be levied if not received by the end of the month following when the tax is collected.</t>
  </si>
  <si>
    <t>#12 + #19 - #20</t>
  </si>
  <si>
    <t>of the Lubbock City Code as amended from time to time.</t>
  </si>
  <si>
    <t>The tax remitted and paid to the City of Lubbock with this report was collected pursuant to the requirements of Chapter 18, Section 3</t>
  </si>
  <si>
    <t>Received/Postmark Date:</t>
  </si>
  <si>
    <t>#5 + #6</t>
  </si>
  <si>
    <t>#2 + #3</t>
  </si>
  <si>
    <t>#1 - #4</t>
  </si>
  <si>
    <t>Net amount paid to the State of Texas under Art. 23.04</t>
  </si>
  <si>
    <t>Monthly</t>
  </si>
  <si>
    <t>Quarterly</t>
  </si>
  <si>
    <t>Filing Type:</t>
  </si>
  <si>
    <t>Q1</t>
  </si>
  <si>
    <t>Q2</t>
  </si>
  <si>
    <t>Q3</t>
  </si>
  <si>
    <t>Q4</t>
  </si>
  <si>
    <t>Quarter Due:</t>
  </si>
  <si>
    <t>Month Due:</t>
  </si>
  <si>
    <t>Duly Authorized Agent:</t>
  </si>
  <si>
    <t>Sign Here:</t>
  </si>
  <si>
    <t>1625 13th Street, LO4</t>
  </si>
  <si>
    <t xml:space="preserve">City, State, Zip Code: </t>
  </si>
  <si>
    <t>Property Type:</t>
  </si>
  <si>
    <t>Hotel</t>
  </si>
  <si>
    <t>Short-Term/Vacation Rental</t>
  </si>
  <si>
    <t xml:space="preserve">     To make an online payment via website:</t>
  </si>
  <si>
    <t>If &gt; 30 days after due date (Code 18.03.005)</t>
  </si>
  <si>
    <t>If &gt; 60 days after due date (Code 18.03.005)</t>
  </si>
  <si>
    <r>
      <t xml:space="preserve">Make checks payable to:  </t>
    </r>
    <r>
      <rPr>
        <b/>
        <sz val="14"/>
        <color theme="1"/>
        <rFont val="Calibri"/>
        <family val="2"/>
        <scheme val="minor"/>
      </rPr>
      <t>City of Lubbock</t>
    </r>
  </si>
  <si>
    <t>Exemptions: Permanent Residents (30-Day Rule)</t>
  </si>
  <si>
    <r>
      <t xml:space="preserve">Texas Administrative Code Rule </t>
    </r>
    <r>
      <rPr>
        <sz val="12"/>
        <color theme="1"/>
        <rFont val="Calibri"/>
        <family val="2"/>
      </rPr>
      <t>§</t>
    </r>
    <r>
      <rPr>
        <sz val="12"/>
        <color theme="1"/>
        <rFont val="Calibri"/>
        <family val="2"/>
        <scheme val="minor"/>
      </rPr>
      <t>3.161</t>
    </r>
  </si>
  <si>
    <t>Exemptions: Religious, Charitable, Educational, Governmental</t>
  </si>
  <si>
    <t>Payment/Postmark Date</t>
  </si>
  <si>
    <t>Online payment feature coming soon</t>
  </si>
  <si>
    <t>Total Exemptions:</t>
  </si>
  <si>
    <t>Printed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</si>
</sst>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[$-409]mmmmm;@"/>
    <numFmt numFmtId="166" formatCode="[$-409]mmmm\ d\,\ yyyy;@"/>
    <numFmt numFmtId="167" formatCode="[$-F800]dddd\,\ mmmm\ dd\,\ 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22"/>
      <color theme="3"/>
      <name val="Calibri"/>
      <family val="2"/>
      <scheme val="minor"/>
    </font>
    <font>
      <b/>
      <sz val="13"/>
      <name val="Arial"/>
      <family val="2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8"/>
      <name val="Arial"/>
      <family val="2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  <font>
      <b/>
      <sz val="1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</font>
    <font>
      <i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AEAEA"/>
        <bgColor indexed="64"/>
      </patternFill>
    </fill>
  </fills>
  <borders count="40">
    <border>
      <left/>
      <right/>
      <top/>
      <bottom/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/>
      <right/>
      <top style="thin">
        <color theme="3" tint="0.59999389629810485"/>
      </top>
      <bottom/>
      <diagonal/>
    </border>
    <border>
      <left/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3" tint="0.59999389629810485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3" tint="0.59999389629810485"/>
      </left>
      <right/>
      <top/>
      <bottom/>
      <diagonal/>
    </border>
    <border>
      <left style="thin">
        <color theme="3" tint="0.59999389629810485"/>
      </left>
      <right/>
      <top/>
      <bottom style="thin">
        <color theme="3" tint="0.59999389629810485"/>
      </bottom>
      <diagonal/>
    </border>
    <border>
      <left/>
      <right/>
      <top/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/>
      <top/>
      <bottom style="thin">
        <color theme="3" tint="0.39997558519241921"/>
      </bottom>
      <diagonal/>
    </border>
    <border>
      <left/>
      <right/>
      <top/>
      <bottom style="thin">
        <color theme="3" tint="0.39997558519241921"/>
      </bottom>
      <diagonal/>
    </border>
    <border>
      <left/>
      <right style="thin">
        <color theme="3" tint="0.59999389629810485"/>
      </right>
      <top/>
      <bottom style="thin">
        <color theme="3" tint="0.39997558519241921"/>
      </bottom>
      <diagonal/>
    </border>
    <border>
      <left style="thin">
        <color theme="3" tint="0.59999389629810485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3" tint="0.59999389629810485"/>
      </right>
      <top/>
      <bottom style="thin">
        <color theme="4" tint="0.3999450666829432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3" tint="0.59999389629810485"/>
      </left>
      <right/>
      <top/>
      <bottom style="medium">
        <color indexed="64"/>
      </bottom>
      <diagonal/>
    </border>
    <border>
      <left/>
      <right style="thin">
        <color theme="3" tint="0.59999389629810485"/>
      </right>
      <top/>
      <bottom style="medium">
        <color indexed="64"/>
      </bottom>
      <diagonal/>
    </border>
    <border>
      <left style="thin">
        <color theme="3" tint="0.59999389629810485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theme="3" tint="0.59999389629810485"/>
      </right>
      <top style="medium">
        <color indexed="64"/>
      </top>
      <bottom style="medium">
        <color indexed="64"/>
      </bottom>
      <diagonal/>
    </border>
    <border>
      <left style="thin">
        <color theme="3" tint="0.59999389629810485"/>
      </left>
      <right/>
      <top style="medium">
        <color indexed="64"/>
      </top>
      <bottom/>
      <diagonal/>
    </border>
    <border>
      <left/>
      <right style="thin">
        <color theme="3" tint="0.59999389629810485"/>
      </right>
      <top style="medium">
        <color indexed="64"/>
      </top>
      <bottom/>
      <diagonal/>
    </border>
    <border>
      <left style="thin">
        <color theme="4" tint="0.3999755851924192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7558519241921"/>
      </left>
      <right/>
      <top style="thin">
        <color theme="4" tint="0.39994506668294322"/>
      </top>
      <bottom style="thin">
        <color theme="4" tint="0.39994506668294322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 applyNumberFormat="0" applyFill="0" applyBorder="0" applyAlignment="0" applyProtection="0"/>
  </cellStyleXfs>
  <cellXfs count="169">
    <xf numFmtId="0" fontId="0" fillId="0" borderId="0" xfId="0"/>
    <xf numFmtId="0" fontId="0" fillId="2" borderId="0" xfId="0" applyFill="1" applyProtection="1">
      <protection hidden="1"/>
    </xf>
    <xf numFmtId="0" fontId="3" fillId="2" borderId="2" xfId="0" applyFont="1" applyFill="1" applyBorder="1" applyAlignment="1" applyProtection="1">
      <protection hidden="1"/>
    </xf>
    <xf numFmtId="0" fontId="3" fillId="2" borderId="3" xfId="0" applyFont="1" applyFill="1" applyBorder="1" applyAlignment="1" applyProtection="1">
      <protection hidden="1"/>
    </xf>
    <xf numFmtId="0" fontId="3" fillId="2" borderId="0" xfId="0" applyFont="1" applyFill="1" applyBorder="1" applyAlignment="1" applyProtection="1">
      <protection hidden="1"/>
    </xf>
    <xf numFmtId="0" fontId="0" fillId="2" borderId="0" xfId="0" applyFill="1" applyBorder="1" applyProtection="1">
      <protection hidden="1"/>
    </xf>
    <xf numFmtId="0" fontId="0" fillId="2" borderId="7" xfId="0" applyFill="1" applyBorder="1" applyProtection="1">
      <protection hidden="1"/>
    </xf>
    <xf numFmtId="43" fontId="0" fillId="2" borderId="0" xfId="1" applyFont="1" applyFill="1" applyProtection="1">
      <protection hidden="1"/>
    </xf>
    <xf numFmtId="0" fontId="0" fillId="4" borderId="0" xfId="0" applyFill="1" applyProtection="1">
      <protection hidden="1"/>
    </xf>
    <xf numFmtId="0" fontId="0" fillId="2" borderId="0" xfId="0" applyFill="1" applyAlignment="1" applyProtection="1">
      <alignment horizontal="left"/>
      <protection hidden="1"/>
    </xf>
    <xf numFmtId="44" fontId="0" fillId="2" borderId="0" xfId="2" applyFont="1" applyFill="1" applyBorder="1" applyAlignment="1" applyProtection="1">
      <alignment horizontal="left"/>
      <protection hidden="1"/>
    </xf>
    <xf numFmtId="0" fontId="0" fillId="0" borderId="0" xfId="0" applyFill="1" applyBorder="1" applyProtection="1">
      <protection hidden="1"/>
    </xf>
    <xf numFmtId="44" fontId="0" fillId="2" borderId="0" xfId="2" applyFont="1" applyFill="1" applyBorder="1" applyProtection="1">
      <protection hidden="1"/>
    </xf>
    <xf numFmtId="43" fontId="0" fillId="2" borderId="0" xfId="1" applyFont="1" applyFill="1" applyBorder="1" applyProtection="1">
      <protection hidden="1"/>
    </xf>
    <xf numFmtId="0" fontId="0" fillId="2" borderId="0" xfId="0" applyNumberFormat="1" applyFill="1" applyProtection="1">
      <protection hidden="1"/>
    </xf>
    <xf numFmtId="44" fontId="0" fillId="2" borderId="0" xfId="0" applyNumberFormat="1" applyFill="1" applyProtection="1">
      <protection hidden="1"/>
    </xf>
    <xf numFmtId="0" fontId="5" fillId="2" borderId="0" xfId="12" applyFont="1" applyFill="1" applyBorder="1" applyAlignment="1" applyProtection="1">
      <alignment horizontal="left"/>
      <protection hidden="1"/>
    </xf>
    <xf numFmtId="0" fontId="7" fillId="2" borderId="0" xfId="12" applyFont="1" applyFill="1" applyBorder="1" applyAlignment="1" applyProtection="1">
      <alignment horizontal="left" vertical="center" wrapText="1"/>
      <protection hidden="1"/>
    </xf>
    <xf numFmtId="0" fontId="4" fillId="2" borderId="0" xfId="12" applyFont="1" applyFill="1" applyBorder="1" applyProtection="1">
      <protection hidden="1"/>
    </xf>
    <xf numFmtId="0" fontId="4" fillId="2" borderId="0" xfId="12" applyFont="1" applyFill="1" applyProtection="1">
      <protection hidden="1"/>
    </xf>
    <xf numFmtId="0" fontId="8" fillId="2" borderId="1" xfId="3" applyFont="1" applyFill="1" applyBorder="1" applyProtection="1">
      <protection hidden="1"/>
    </xf>
    <xf numFmtId="0" fontId="8" fillId="2" borderId="2" xfId="0" applyFont="1" applyFill="1" applyBorder="1" applyAlignment="1" applyProtection="1">
      <protection hidden="1"/>
    </xf>
    <xf numFmtId="0" fontId="1" fillId="2" borderId="4" xfId="0" applyFont="1" applyFill="1" applyBorder="1" applyProtection="1">
      <protection hidden="1"/>
    </xf>
    <xf numFmtId="0" fontId="9" fillId="2" borderId="5" xfId="4" applyFont="1" applyFill="1" applyBorder="1" applyAlignment="1" applyProtection="1">
      <alignment horizontal="left"/>
      <protection hidden="1"/>
    </xf>
    <xf numFmtId="0" fontId="1" fillId="2" borderId="0" xfId="0" applyFont="1" applyFill="1" applyBorder="1" applyProtection="1">
      <protection hidden="1"/>
    </xf>
    <xf numFmtId="0" fontId="1" fillId="2" borderId="7" xfId="0" applyFont="1" applyFill="1" applyBorder="1" applyProtection="1">
      <protection hidden="1"/>
    </xf>
    <xf numFmtId="0" fontId="10" fillId="2" borderId="10" xfId="5" applyFont="1" applyFill="1" applyBorder="1" applyAlignment="1" applyProtection="1">
      <protection hidden="1"/>
    </xf>
    <xf numFmtId="0" fontId="1" fillId="2" borderId="10" xfId="0" applyFont="1" applyFill="1" applyBorder="1" applyProtection="1">
      <protection hidden="1"/>
    </xf>
    <xf numFmtId="0" fontId="9" fillId="2" borderId="0" xfId="6" applyFont="1" applyFill="1" applyBorder="1" applyAlignment="1" applyProtection="1">
      <alignment horizontal="right"/>
      <protection hidden="1"/>
    </xf>
    <xf numFmtId="0" fontId="9" fillId="2" borderId="0" xfId="6" applyFont="1" applyFill="1" applyBorder="1" applyProtection="1">
      <protection hidden="1"/>
    </xf>
    <xf numFmtId="0" fontId="12" fillId="2" borderId="0" xfId="7" applyFont="1" applyFill="1" applyBorder="1" applyAlignment="1" applyProtection="1">
      <alignment horizontal="left"/>
      <protection hidden="1"/>
    </xf>
    <xf numFmtId="0" fontId="9" fillId="2" borderId="0" xfId="8" applyFont="1" applyFill="1" applyBorder="1" applyAlignment="1" applyProtection="1">
      <alignment horizontal="left"/>
      <protection hidden="1"/>
    </xf>
    <xf numFmtId="0" fontId="12" fillId="2" borderId="0" xfId="9" applyFont="1" applyFill="1" applyBorder="1" applyAlignment="1" applyProtection="1">
      <alignment horizontal="left"/>
      <protection hidden="1"/>
    </xf>
    <xf numFmtId="0" fontId="11" fillId="2" borderId="0" xfId="0" applyFont="1" applyFill="1" applyBorder="1" applyAlignment="1" applyProtection="1">
      <alignment horizontal="right"/>
      <protection hidden="1"/>
    </xf>
    <xf numFmtId="0" fontId="9" fillId="2" borderId="0" xfId="10" applyFont="1" applyFill="1" applyBorder="1" applyAlignment="1" applyProtection="1">
      <alignment horizontal="left"/>
      <protection hidden="1"/>
    </xf>
    <xf numFmtId="0" fontId="12" fillId="2" borderId="0" xfId="6" applyFont="1" applyFill="1" applyBorder="1" applyProtection="1">
      <protection hidden="1"/>
    </xf>
    <xf numFmtId="0" fontId="1" fillId="2" borderId="11" xfId="0" applyFont="1" applyFill="1" applyBorder="1" applyProtection="1">
      <protection hidden="1"/>
    </xf>
    <xf numFmtId="0" fontId="1" fillId="2" borderId="17" xfId="0" applyFont="1" applyFill="1" applyBorder="1" applyProtection="1">
      <protection hidden="1"/>
    </xf>
    <xf numFmtId="0" fontId="9" fillId="2" borderId="8" xfId="12" applyFont="1" applyFill="1" applyBorder="1" applyProtection="1">
      <protection hidden="1"/>
    </xf>
    <xf numFmtId="0" fontId="9" fillId="2" borderId="0" xfId="12" applyFont="1" applyFill="1" applyBorder="1" applyProtection="1">
      <protection hidden="1"/>
    </xf>
    <xf numFmtId="0" fontId="9" fillId="2" borderId="23" xfId="12" applyFont="1" applyFill="1" applyBorder="1" applyProtection="1">
      <protection hidden="1"/>
    </xf>
    <xf numFmtId="0" fontId="9" fillId="2" borderId="12" xfId="12" applyFont="1" applyFill="1" applyBorder="1" applyProtection="1">
      <protection hidden="1"/>
    </xf>
    <xf numFmtId="0" fontId="11" fillId="2" borderId="5" xfId="0" applyFont="1" applyFill="1" applyBorder="1" applyProtection="1">
      <protection hidden="1"/>
    </xf>
    <xf numFmtId="0" fontId="11" fillId="2" borderId="6" xfId="0" applyFont="1" applyFill="1" applyBorder="1" applyProtection="1">
      <protection hidden="1"/>
    </xf>
    <xf numFmtId="0" fontId="11" fillId="2" borderId="0" xfId="0" applyFont="1" applyFill="1" applyBorder="1" applyProtection="1">
      <protection hidden="1"/>
    </xf>
    <xf numFmtId="0" fontId="11" fillId="2" borderId="7" xfId="0" applyFont="1" applyFill="1" applyBorder="1" applyProtection="1">
      <protection hidden="1"/>
    </xf>
    <xf numFmtId="0" fontId="11" fillId="2" borderId="8" xfId="0" applyFont="1" applyFill="1" applyBorder="1" applyProtection="1">
      <protection hidden="1"/>
    </xf>
    <xf numFmtId="0" fontId="11" fillId="2" borderId="9" xfId="0" applyFont="1" applyFill="1" applyBorder="1" applyProtection="1">
      <protection hidden="1"/>
    </xf>
    <xf numFmtId="0" fontId="11" fillId="0" borderId="0" xfId="0" applyFont="1" applyBorder="1" applyProtection="1">
      <protection hidden="1"/>
    </xf>
    <xf numFmtId="0" fontId="11" fillId="3" borderId="8" xfId="0" applyFont="1" applyFill="1" applyBorder="1" applyProtection="1">
      <protection hidden="1"/>
    </xf>
    <xf numFmtId="0" fontId="11" fillId="2" borderId="12" xfId="0" applyFont="1" applyFill="1" applyBorder="1" applyProtection="1">
      <protection hidden="1"/>
    </xf>
    <xf numFmtId="0" fontId="11" fillId="2" borderId="13" xfId="0" applyFont="1" applyFill="1" applyBorder="1" applyProtection="1">
      <protection hidden="1"/>
    </xf>
    <xf numFmtId="0" fontId="11" fillId="2" borderId="15" xfId="0" applyFont="1" applyFill="1" applyBorder="1" applyProtection="1">
      <protection hidden="1"/>
    </xf>
    <xf numFmtId="0" fontId="11" fillId="2" borderId="16" xfId="0" applyFont="1" applyFill="1" applyBorder="1" applyProtection="1">
      <protection hidden="1"/>
    </xf>
    <xf numFmtId="0" fontId="11" fillId="2" borderId="18" xfId="0" applyFont="1" applyFill="1" applyBorder="1" applyProtection="1">
      <protection hidden="1"/>
    </xf>
    <xf numFmtId="14" fontId="11" fillId="2" borderId="0" xfId="0" applyNumberFormat="1" applyFont="1" applyFill="1" applyBorder="1" applyProtection="1">
      <protection hidden="1"/>
    </xf>
    <xf numFmtId="0" fontId="11" fillId="2" borderId="18" xfId="0" applyFont="1" applyFill="1" applyBorder="1" applyAlignment="1" applyProtection="1">
      <alignment horizontal="center"/>
      <protection hidden="1"/>
    </xf>
    <xf numFmtId="0" fontId="11" fillId="2" borderId="19" xfId="0" applyFont="1" applyFill="1" applyBorder="1" applyProtection="1">
      <protection hidden="1"/>
    </xf>
    <xf numFmtId="0" fontId="11" fillId="0" borderId="0" xfId="0" applyFont="1" applyProtection="1">
      <protection hidden="1"/>
    </xf>
    <xf numFmtId="0" fontId="11" fillId="0" borderId="18" xfId="0" applyFont="1" applyFill="1" applyBorder="1" applyProtection="1">
      <protection hidden="1"/>
    </xf>
    <xf numFmtId="0" fontId="11" fillId="2" borderId="32" xfId="0" applyFont="1" applyFill="1" applyBorder="1" applyProtection="1">
      <protection hidden="1"/>
    </xf>
    <xf numFmtId="0" fontId="11" fillId="2" borderId="19" xfId="0" applyFont="1" applyFill="1" applyBorder="1" applyAlignment="1" applyProtection="1">
      <alignment horizontal="left"/>
      <protection hidden="1"/>
    </xf>
    <xf numFmtId="0" fontId="11" fillId="2" borderId="0" xfId="0" quotePrefix="1" applyFont="1" applyFill="1" applyBorder="1" applyAlignment="1" applyProtection="1">
      <alignment horizontal="right"/>
      <protection hidden="1"/>
    </xf>
    <xf numFmtId="0" fontId="11" fillId="2" borderId="18" xfId="0" quotePrefix="1" applyFont="1" applyFill="1" applyBorder="1" applyAlignment="1" applyProtection="1">
      <alignment horizontal="left"/>
      <protection hidden="1"/>
    </xf>
    <xf numFmtId="0" fontId="11" fillId="2" borderId="18" xfId="0" quotePrefix="1" applyFont="1" applyFill="1" applyBorder="1" applyAlignment="1" applyProtection="1">
      <alignment horizontal="right"/>
      <protection hidden="1"/>
    </xf>
    <xf numFmtId="44" fontId="11" fillId="2" borderId="22" xfId="2" applyFont="1" applyFill="1" applyBorder="1" applyProtection="1">
      <protection hidden="1"/>
    </xf>
    <xf numFmtId="9" fontId="11" fillId="2" borderId="18" xfId="0" applyNumberFormat="1" applyFont="1" applyFill="1" applyBorder="1" applyProtection="1">
      <protection hidden="1"/>
    </xf>
    <xf numFmtId="44" fontId="11" fillId="2" borderId="7" xfId="2" applyFont="1" applyFill="1" applyBorder="1" applyProtection="1">
      <protection hidden="1"/>
    </xf>
    <xf numFmtId="0" fontId="11" fillId="2" borderId="0" xfId="0" applyFont="1" applyFill="1" applyBorder="1" applyAlignment="1" applyProtection="1">
      <alignment horizontal="left"/>
      <protection hidden="1"/>
    </xf>
    <xf numFmtId="9" fontId="11" fillId="2" borderId="12" xfId="0" applyNumberFormat="1" applyFont="1" applyFill="1" applyBorder="1" applyProtection="1">
      <protection hidden="1"/>
    </xf>
    <xf numFmtId="0" fontId="11" fillId="2" borderId="19" xfId="0" applyFont="1" applyFill="1" applyBorder="1" applyAlignment="1" applyProtection="1">
      <alignment horizontal="right"/>
      <protection hidden="1"/>
    </xf>
    <xf numFmtId="0" fontId="11" fillId="2" borderId="2" xfId="0" applyFont="1" applyFill="1" applyBorder="1" applyProtection="1">
      <protection hidden="1"/>
    </xf>
    <xf numFmtId="0" fontId="11" fillId="2" borderId="3" xfId="0" applyFont="1" applyFill="1" applyBorder="1" applyProtection="1">
      <protection hidden="1"/>
    </xf>
    <xf numFmtId="0" fontId="11" fillId="2" borderId="10" xfId="0" applyFont="1" applyFill="1" applyBorder="1" applyProtection="1">
      <protection hidden="1"/>
    </xf>
    <xf numFmtId="0" fontId="8" fillId="2" borderId="10" xfId="12" applyFont="1" applyFill="1" applyBorder="1" applyProtection="1">
      <protection hidden="1"/>
    </xf>
    <xf numFmtId="0" fontId="12" fillId="2" borderId="0" xfId="12" applyFont="1" applyFill="1" applyBorder="1" applyProtection="1">
      <protection hidden="1"/>
    </xf>
    <xf numFmtId="0" fontId="12" fillId="2" borderId="7" xfId="12" applyFont="1" applyFill="1" applyBorder="1" applyProtection="1">
      <protection hidden="1"/>
    </xf>
    <xf numFmtId="0" fontId="12" fillId="2" borderId="10" xfId="12" applyFont="1" applyFill="1" applyBorder="1" applyProtection="1">
      <protection hidden="1"/>
    </xf>
    <xf numFmtId="0" fontId="12" fillId="2" borderId="8" xfId="12" applyFont="1" applyFill="1" applyBorder="1" applyProtection="1">
      <protection hidden="1"/>
    </xf>
    <xf numFmtId="0" fontId="11" fillId="0" borderId="8" xfId="0" applyFont="1" applyBorder="1" applyProtection="1">
      <protection hidden="1"/>
    </xf>
    <xf numFmtId="0" fontId="12" fillId="2" borderId="8" xfId="12" applyFont="1" applyFill="1" applyBorder="1" applyAlignment="1" applyProtection="1">
      <alignment horizontal="right"/>
      <protection hidden="1"/>
    </xf>
    <xf numFmtId="0" fontId="12" fillId="2" borderId="8" xfId="12" applyFont="1" applyFill="1" applyBorder="1" applyAlignment="1" applyProtection="1">
      <alignment horizontal="left"/>
      <protection hidden="1"/>
    </xf>
    <xf numFmtId="0" fontId="8" fillId="2" borderId="8" xfId="12" applyFont="1" applyFill="1" applyBorder="1" applyProtection="1">
      <protection hidden="1"/>
    </xf>
    <xf numFmtId="0" fontId="9" fillId="2" borderId="10" xfId="12" applyFont="1" applyFill="1" applyBorder="1" applyProtection="1">
      <protection hidden="1"/>
    </xf>
    <xf numFmtId="0" fontId="9" fillId="2" borderId="24" xfId="12" applyFont="1" applyFill="1" applyBorder="1" applyProtection="1">
      <protection hidden="1"/>
    </xf>
    <xf numFmtId="0" fontId="9" fillId="2" borderId="30" xfId="12" applyFont="1" applyFill="1" applyBorder="1" applyProtection="1">
      <protection hidden="1"/>
    </xf>
    <xf numFmtId="0" fontId="12" fillId="2" borderId="31" xfId="12" applyFont="1" applyFill="1" applyBorder="1" applyProtection="1">
      <protection hidden="1"/>
    </xf>
    <xf numFmtId="0" fontId="9" fillId="2" borderId="10" xfId="12" quotePrefix="1" applyFont="1" applyFill="1" applyBorder="1" applyProtection="1">
      <protection hidden="1"/>
    </xf>
    <xf numFmtId="0" fontId="9" fillId="2" borderId="11" xfId="12" applyFont="1" applyFill="1" applyBorder="1" applyProtection="1">
      <protection hidden="1"/>
    </xf>
    <xf numFmtId="0" fontId="9" fillId="2" borderId="12" xfId="13" applyFont="1" applyFill="1" applyBorder="1" applyProtection="1">
      <protection hidden="1"/>
    </xf>
    <xf numFmtId="0" fontId="9" fillId="2" borderId="12" xfId="14" applyFont="1" applyFill="1" applyBorder="1" applyProtection="1">
      <protection hidden="1"/>
    </xf>
    <xf numFmtId="0" fontId="0" fillId="2" borderId="0" xfId="0" applyFill="1" applyBorder="1" applyAlignment="1" applyProtection="1">
      <alignment wrapText="1"/>
      <protection hidden="1"/>
    </xf>
    <xf numFmtId="0" fontId="0" fillId="2" borderId="0" xfId="0" applyFill="1" applyAlignment="1" applyProtection="1">
      <alignment wrapText="1"/>
      <protection hidden="1"/>
    </xf>
    <xf numFmtId="0" fontId="11" fillId="2" borderId="17" xfId="0" applyFont="1" applyFill="1" applyBorder="1" applyProtection="1">
      <protection hidden="1"/>
    </xf>
    <xf numFmtId="0" fontId="11" fillId="2" borderId="14" xfId="0" applyFont="1" applyFill="1" applyBorder="1" applyProtection="1">
      <protection hidden="1"/>
    </xf>
    <xf numFmtId="0" fontId="11" fillId="2" borderId="1" xfId="0" applyFont="1" applyFill="1" applyBorder="1" applyProtection="1">
      <protection hidden="1"/>
    </xf>
    <xf numFmtId="0" fontId="9" fillId="2" borderId="33" xfId="4" applyFont="1" applyFill="1" applyBorder="1" applyAlignment="1" applyProtection="1">
      <protection hidden="1"/>
    </xf>
    <xf numFmtId="0" fontId="12" fillId="2" borderId="34" xfId="5" applyFont="1" applyFill="1" applyBorder="1" applyAlignment="1" applyProtection="1">
      <protection hidden="1"/>
    </xf>
    <xf numFmtId="0" fontId="11" fillId="2" borderId="35" xfId="0" applyFont="1" applyFill="1" applyBorder="1" applyProtection="1">
      <protection hidden="1"/>
    </xf>
    <xf numFmtId="0" fontId="11" fillId="2" borderId="0" xfId="0" applyFont="1" applyFill="1" applyBorder="1" applyAlignment="1" applyProtection="1">
      <alignment vertical="center"/>
      <protection hidden="1"/>
    </xf>
    <xf numFmtId="44" fontId="11" fillId="2" borderId="7" xfId="2" applyFont="1" applyFill="1" applyBorder="1" applyAlignment="1" applyProtection="1">
      <alignment vertical="center"/>
      <protection hidden="1"/>
    </xf>
    <xf numFmtId="0" fontId="11" fillId="2" borderId="7" xfId="0" applyFont="1" applyFill="1" applyBorder="1" applyAlignment="1" applyProtection="1">
      <alignment vertical="center"/>
      <protection hidden="1"/>
    </xf>
    <xf numFmtId="43" fontId="11" fillId="2" borderId="7" xfId="1" applyFont="1" applyFill="1" applyBorder="1" applyAlignment="1" applyProtection="1">
      <alignment vertical="center"/>
      <protection hidden="1"/>
    </xf>
    <xf numFmtId="14" fontId="0" fillId="2" borderId="0" xfId="0" applyNumberFormat="1" applyFill="1" applyProtection="1">
      <protection hidden="1"/>
    </xf>
    <xf numFmtId="167" fontId="0" fillId="2" borderId="0" xfId="0" applyNumberFormat="1" applyFill="1" applyProtection="1">
      <protection hidden="1"/>
    </xf>
    <xf numFmtId="0" fontId="0" fillId="0" borderId="0" xfId="0" applyProtection="1"/>
    <xf numFmtId="0" fontId="0" fillId="0" borderId="0" xfId="0" applyAlignment="1" applyProtection="1">
      <alignment wrapText="1"/>
    </xf>
    <xf numFmtId="0" fontId="14" fillId="2" borderId="0" xfId="15" applyFill="1" applyBorder="1" applyProtection="1">
      <protection hidden="1"/>
    </xf>
    <xf numFmtId="0" fontId="11" fillId="2" borderId="0" xfId="0" applyFont="1" applyFill="1" applyBorder="1" applyProtection="1">
      <protection hidden="1"/>
    </xf>
    <xf numFmtId="0" fontId="11" fillId="2" borderId="7" xfId="0" applyFont="1" applyFill="1" applyBorder="1" applyProtection="1">
      <protection hidden="1"/>
    </xf>
    <xf numFmtId="0" fontId="9" fillId="2" borderId="12" xfId="12" quotePrefix="1" applyFont="1" applyFill="1" applyBorder="1" applyAlignment="1" applyProtection="1">
      <alignment vertical="top"/>
      <protection hidden="1"/>
    </xf>
    <xf numFmtId="0" fontId="11" fillId="3" borderId="8" xfId="0" applyFont="1" applyFill="1" applyBorder="1" applyAlignment="1" applyProtection="1">
      <alignment horizontal="left" vertical="center"/>
      <protection locked="0"/>
    </xf>
    <xf numFmtId="43" fontId="0" fillId="0" borderId="0" xfId="1" applyFont="1" applyFill="1" applyBorder="1" applyProtection="1">
      <protection hidden="1"/>
    </xf>
    <xf numFmtId="165" fontId="0" fillId="0" borderId="0" xfId="0" applyNumberFormat="1" applyFill="1" applyBorder="1" applyProtection="1">
      <protection hidden="1"/>
    </xf>
    <xf numFmtId="0" fontId="0" fillId="0" borderId="0" xfId="1" applyNumberFormat="1" applyFont="1" applyFill="1" applyBorder="1" applyProtection="1">
      <protection hidden="1"/>
    </xf>
    <xf numFmtId="0" fontId="0" fillId="4" borderId="0" xfId="0" applyFill="1" applyAlignment="1" applyProtection="1">
      <protection hidden="1"/>
    </xf>
    <xf numFmtId="9" fontId="11" fillId="2" borderId="18" xfId="0" applyNumberFormat="1" applyFont="1" applyFill="1" applyBorder="1" applyAlignment="1" applyProtection="1">
      <alignment horizontal="right"/>
      <protection hidden="1"/>
    </xf>
    <xf numFmtId="0" fontId="11" fillId="0" borderId="0" xfId="0" applyFont="1" applyAlignment="1" applyProtection="1">
      <alignment horizontal="right"/>
    </xf>
    <xf numFmtId="0" fontId="11" fillId="3" borderId="38" xfId="0" applyFont="1" applyFill="1" applyBorder="1" applyProtection="1">
      <protection locked="0"/>
    </xf>
    <xf numFmtId="0" fontId="11" fillId="2" borderId="18" xfId="0" applyFont="1" applyFill="1" applyBorder="1" applyAlignment="1" applyProtection="1">
      <alignment horizontal="right" indent="1"/>
      <protection hidden="1"/>
    </xf>
    <xf numFmtId="0" fontId="17" fillId="2" borderId="0" xfId="15" applyFont="1" applyFill="1" applyBorder="1" applyProtection="1">
      <protection hidden="1"/>
    </xf>
    <xf numFmtId="0" fontId="9" fillId="2" borderId="0" xfId="8" applyFont="1" applyFill="1" applyBorder="1" applyAlignment="1" applyProtection="1">
      <alignment horizontal="left"/>
      <protection hidden="1"/>
    </xf>
    <xf numFmtId="0" fontId="11" fillId="2" borderId="5" xfId="0" applyFont="1" applyFill="1" applyBorder="1" applyAlignment="1" applyProtection="1">
      <alignment horizontal="left"/>
      <protection locked="0"/>
    </xf>
    <xf numFmtId="0" fontId="11" fillId="2" borderId="18" xfId="0" applyFont="1" applyFill="1" applyBorder="1" applyAlignment="1" applyProtection="1">
      <alignment horizontal="left"/>
      <protection hidden="1"/>
    </xf>
    <xf numFmtId="0" fontId="11" fillId="2" borderId="19" xfId="0" applyFont="1" applyFill="1" applyBorder="1" applyAlignment="1" applyProtection="1">
      <alignment horizontal="left"/>
      <protection hidden="1"/>
    </xf>
    <xf numFmtId="0" fontId="11" fillId="2" borderId="18" xfId="0" quotePrefix="1" applyFont="1" applyFill="1" applyBorder="1" applyAlignment="1" applyProtection="1">
      <alignment horizontal="left"/>
      <protection hidden="1"/>
    </xf>
    <xf numFmtId="0" fontId="11" fillId="2" borderId="19" xfId="0" quotePrefix="1" applyFont="1" applyFill="1" applyBorder="1" applyAlignment="1" applyProtection="1">
      <alignment horizontal="left"/>
      <protection hidden="1"/>
    </xf>
    <xf numFmtId="0" fontId="6" fillId="2" borderId="18" xfId="0" quotePrefix="1" applyFont="1" applyFill="1" applyBorder="1" applyAlignment="1" applyProtection="1">
      <alignment horizontal="left"/>
      <protection hidden="1"/>
    </xf>
    <xf numFmtId="0" fontId="6" fillId="2" borderId="19" xfId="0" quotePrefix="1" applyFont="1" applyFill="1" applyBorder="1" applyAlignment="1" applyProtection="1">
      <alignment horizontal="left"/>
      <protection hidden="1"/>
    </xf>
    <xf numFmtId="0" fontId="11" fillId="2" borderId="8" xfId="0" applyFont="1" applyFill="1" applyBorder="1" applyAlignment="1" applyProtection="1">
      <alignment horizontal="left"/>
      <protection locked="0"/>
    </xf>
    <xf numFmtId="166" fontId="11" fillId="2" borderId="8" xfId="0" applyNumberFormat="1" applyFont="1" applyFill="1" applyBorder="1" applyAlignment="1" applyProtection="1">
      <alignment horizontal="center"/>
      <protection hidden="1"/>
    </xf>
    <xf numFmtId="0" fontId="11" fillId="0" borderId="12" xfId="0" applyFont="1" applyFill="1" applyBorder="1" applyAlignment="1" applyProtection="1">
      <alignment horizontal="center"/>
      <protection hidden="1"/>
    </xf>
    <xf numFmtId="0" fontId="11" fillId="3" borderId="8" xfId="0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 applyProtection="1">
      <alignment horizontal="left" vertical="center"/>
      <protection hidden="1"/>
    </xf>
    <xf numFmtId="0" fontId="11" fillId="2" borderId="7" xfId="0" applyFont="1" applyFill="1" applyBorder="1" applyAlignment="1" applyProtection="1">
      <alignment horizontal="left" vertical="center"/>
      <protection hidden="1"/>
    </xf>
    <xf numFmtId="44" fontId="11" fillId="2" borderId="20" xfId="2" applyFont="1" applyFill="1" applyBorder="1" applyAlignment="1" applyProtection="1">
      <alignment horizontal="left"/>
      <protection hidden="1"/>
    </xf>
    <xf numFmtId="44" fontId="11" fillId="2" borderId="21" xfId="2" applyFont="1" applyFill="1" applyBorder="1" applyAlignment="1" applyProtection="1">
      <alignment horizontal="left"/>
      <protection hidden="1"/>
    </xf>
    <xf numFmtId="44" fontId="11" fillId="3" borderId="20" xfId="2" applyFont="1" applyFill="1" applyBorder="1" applyAlignment="1" applyProtection="1">
      <alignment horizontal="left"/>
      <protection locked="0"/>
    </xf>
    <xf numFmtId="44" fontId="11" fillId="3" borderId="21" xfId="2" applyFont="1" applyFill="1" applyBorder="1" applyAlignment="1" applyProtection="1">
      <alignment horizontal="left"/>
      <protection locked="0"/>
    </xf>
    <xf numFmtId="166" fontId="11" fillId="0" borderId="8" xfId="0" applyNumberFormat="1" applyFont="1" applyBorder="1" applyAlignment="1" applyProtection="1">
      <alignment horizontal="left"/>
      <protection locked="0"/>
    </xf>
    <xf numFmtId="0" fontId="9" fillId="5" borderId="10" xfId="12" applyFont="1" applyFill="1" applyBorder="1" applyAlignment="1" applyProtection="1">
      <alignment horizontal="left"/>
      <protection hidden="1"/>
    </xf>
    <xf numFmtId="0" fontId="9" fillId="5" borderId="0" xfId="12" applyFont="1" applyFill="1" applyBorder="1" applyAlignment="1" applyProtection="1">
      <alignment horizontal="left"/>
      <protection hidden="1"/>
    </xf>
    <xf numFmtId="0" fontId="9" fillId="5" borderId="7" xfId="12" applyFont="1" applyFill="1" applyBorder="1" applyAlignment="1" applyProtection="1">
      <alignment horizontal="left"/>
      <protection hidden="1"/>
    </xf>
    <xf numFmtId="0" fontId="9" fillId="5" borderId="25" xfId="12" quotePrefix="1" applyFont="1" applyFill="1" applyBorder="1" applyAlignment="1" applyProtection="1">
      <alignment horizontal="left"/>
      <protection hidden="1"/>
    </xf>
    <xf numFmtId="0" fontId="9" fillId="5" borderId="24" xfId="12" applyFont="1" applyFill="1" applyBorder="1" applyAlignment="1" applyProtection="1">
      <alignment horizontal="left"/>
      <protection hidden="1"/>
    </xf>
    <xf numFmtId="0" fontId="9" fillId="5" borderId="26" xfId="12" applyFont="1" applyFill="1" applyBorder="1" applyAlignment="1" applyProtection="1">
      <alignment horizontal="left"/>
      <protection hidden="1"/>
    </xf>
    <xf numFmtId="0" fontId="13" fillId="2" borderId="27" xfId="12" applyFont="1" applyFill="1" applyBorder="1" applyAlignment="1" applyProtection="1">
      <alignment horizontal="left" vertical="center" wrapText="1"/>
      <protection hidden="1"/>
    </xf>
    <xf numFmtId="0" fontId="13" fillId="2" borderId="28" xfId="12" applyFont="1" applyFill="1" applyBorder="1" applyAlignment="1" applyProtection="1">
      <alignment horizontal="left" vertical="center" wrapText="1"/>
      <protection hidden="1"/>
    </xf>
    <xf numFmtId="0" fontId="13" fillId="2" borderId="29" xfId="12" applyFont="1" applyFill="1" applyBorder="1" applyAlignment="1" applyProtection="1">
      <alignment horizontal="left" vertical="center" wrapText="1"/>
      <protection hidden="1"/>
    </xf>
    <xf numFmtId="0" fontId="12" fillId="2" borderId="8" xfId="12" applyFont="1" applyFill="1" applyBorder="1" applyAlignment="1" applyProtection="1">
      <alignment horizontal="left"/>
      <protection locked="0"/>
    </xf>
    <xf numFmtId="44" fontId="11" fillId="3" borderId="39" xfId="2" applyFont="1" applyFill="1" applyBorder="1" applyAlignment="1" applyProtection="1">
      <alignment horizontal="left"/>
      <protection locked="0"/>
    </xf>
    <xf numFmtId="44" fontId="11" fillId="3" borderId="37" xfId="2" applyFont="1" applyFill="1" applyBorder="1" applyAlignment="1" applyProtection="1">
      <alignment horizontal="left"/>
      <protection locked="0"/>
    </xf>
    <xf numFmtId="0" fontId="12" fillId="2" borderId="8" xfId="12" applyFont="1" applyFill="1" applyBorder="1" applyAlignment="1" applyProtection="1">
      <protection hidden="1"/>
    </xf>
    <xf numFmtId="0" fontId="12" fillId="2" borderId="8" xfId="12" applyFont="1" applyFill="1" applyBorder="1" applyAlignment="1" applyProtection="1">
      <alignment horizontal="center"/>
      <protection locked="0"/>
    </xf>
    <xf numFmtId="164" fontId="11" fillId="3" borderId="8" xfId="0" applyNumberFormat="1" applyFont="1" applyFill="1" applyBorder="1" applyAlignment="1" applyProtection="1">
      <alignment horizontal="center" vertical="center"/>
      <protection locked="0"/>
    </xf>
    <xf numFmtId="14" fontId="11" fillId="3" borderId="36" xfId="0" applyNumberFormat="1" applyFont="1" applyFill="1" applyBorder="1" applyAlignment="1" applyProtection="1">
      <alignment horizontal="center"/>
      <protection locked="0"/>
    </xf>
    <xf numFmtId="14" fontId="11" fillId="3" borderId="37" xfId="0" applyNumberFormat="1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Protection="1">
      <protection hidden="1"/>
    </xf>
    <xf numFmtId="0" fontId="11" fillId="2" borderId="7" xfId="0" applyFont="1" applyFill="1" applyBorder="1" applyProtection="1">
      <protection hidden="1"/>
    </xf>
    <xf numFmtId="0" fontId="9" fillId="2" borderId="0" xfId="12" quotePrefix="1" applyFont="1" applyFill="1" applyBorder="1" applyProtection="1">
      <protection hidden="1"/>
    </xf>
    <xf numFmtId="0" fontId="9" fillId="2" borderId="0" xfId="12" applyFont="1" applyFill="1" applyBorder="1" applyProtection="1">
      <protection hidden="1"/>
    </xf>
    <xf numFmtId="0" fontId="9" fillId="2" borderId="10" xfId="12" applyFont="1" applyFill="1" applyBorder="1" applyProtection="1">
      <protection hidden="1"/>
    </xf>
    <xf numFmtId="0" fontId="9" fillId="2" borderId="7" xfId="12" applyFont="1" applyFill="1" applyBorder="1" applyProtection="1">
      <protection hidden="1"/>
    </xf>
    <xf numFmtId="0" fontId="11" fillId="2" borderId="10" xfId="0" applyFont="1" applyFill="1" applyBorder="1" applyProtection="1">
      <protection hidden="1"/>
    </xf>
    <xf numFmtId="0" fontId="9" fillId="2" borderId="23" xfId="12" applyFont="1" applyFill="1" applyBorder="1" applyProtection="1">
      <protection hidden="1"/>
    </xf>
    <xf numFmtId="0" fontId="9" fillId="2" borderId="8" xfId="12" applyFont="1" applyFill="1" applyBorder="1" applyAlignment="1" applyProtection="1">
      <alignment horizontal="left"/>
      <protection locked="0"/>
    </xf>
    <xf numFmtId="44" fontId="11" fillId="2" borderId="36" xfId="2" applyFont="1" applyFill="1" applyBorder="1" applyAlignment="1" applyProtection="1">
      <alignment horizontal="left"/>
      <protection hidden="1"/>
    </xf>
    <xf numFmtId="44" fontId="11" fillId="2" borderId="37" xfId="2" applyFont="1" applyFill="1" applyBorder="1" applyAlignment="1" applyProtection="1">
      <alignment horizontal="left"/>
      <protection hidden="1"/>
    </xf>
    <xf numFmtId="0" fontId="9" fillId="2" borderId="8" xfId="12" applyFont="1" applyFill="1" applyBorder="1" applyAlignment="1" applyProtection="1">
      <alignment horizontal="center"/>
      <protection locked="0"/>
    </xf>
  </cellXfs>
  <cellStyles count="16">
    <cellStyle name="Comma" xfId="1" builtinId="3"/>
    <cellStyle name="Currency" xfId="2" builtinId="4"/>
    <cellStyle name="Hyperlink" xfId="15" builtinId="8"/>
    <cellStyle name="Normal" xfId="0" builtinId="0"/>
    <cellStyle name="Normal 18" xfId="4"/>
    <cellStyle name="Normal 19" xfId="5"/>
    <cellStyle name="Normal 2" xfId="3"/>
    <cellStyle name="Normal 24" xfId="7"/>
    <cellStyle name="Normal 25" xfId="8"/>
    <cellStyle name="Normal 26" xfId="9"/>
    <cellStyle name="Normal 27" xfId="10"/>
    <cellStyle name="Normal 29" xfId="6"/>
    <cellStyle name="Normal 30" xfId="11"/>
    <cellStyle name="Normal 31" xfId="12"/>
    <cellStyle name="Normal 31 2" xfId="13"/>
    <cellStyle name="Normal 31 3" xfId="14"/>
  </cellStyles>
  <dxfs count="1">
    <dxf>
      <fill>
        <patternFill patternType="gray0625"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619648</xdr:colOff>
      <xdr:row>1</xdr:row>
      <xdr:rowOff>86784</xdr:rowOff>
    </xdr:from>
    <xdr:to>
      <xdr:col>16</xdr:col>
      <xdr:colOff>25400</xdr:colOff>
      <xdr:row>4</xdr:row>
      <xdr:rowOff>84667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60815" y="277284"/>
          <a:ext cx="1681168" cy="7598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ylubbock.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7"/>
  <sheetViews>
    <sheetView showGridLines="0" tabSelected="1" zoomScale="90" zoomScaleNormal="90" zoomScaleSheetLayoutView="90" workbookViewId="0">
      <selection activeCell="I30" sqref="I30:J30"/>
    </sheetView>
  </sheetViews>
  <sheetFormatPr defaultRowHeight="15" x14ac:dyDescent="0.25"/>
  <cols>
    <col min="1" max="1" width="9.140625" style="105"/>
    <col min="2" max="2" width="4" style="105" bestFit="1" customWidth="1"/>
    <col min="3" max="3" width="1.7109375" style="105" bestFit="1" customWidth="1"/>
    <col min="4" max="5" width="9.140625" style="105"/>
    <col min="6" max="6" width="24.42578125" style="105" customWidth="1"/>
    <col min="7" max="7" width="5.28515625" style="105" bestFit="1" customWidth="1"/>
    <col min="8" max="8" width="22.7109375" style="105" customWidth="1"/>
    <col min="9" max="9" width="9.7109375" style="105" bestFit="1" customWidth="1"/>
    <col min="10" max="10" width="9.140625" style="105"/>
    <col min="11" max="13" width="3.28515625" style="105" customWidth="1"/>
    <col min="14" max="14" width="17.85546875" style="105" bestFit="1" customWidth="1"/>
    <col min="15" max="15" width="1.42578125" style="105" customWidth="1"/>
    <col min="16" max="16" width="14.7109375" style="105" customWidth="1"/>
    <col min="17" max="17" width="6.5703125" style="105" customWidth="1"/>
    <col min="18" max="18" width="9.140625" style="105" customWidth="1"/>
    <col min="19" max="19" width="12.42578125" style="105" hidden="1" customWidth="1"/>
    <col min="20" max="21" width="5.140625" style="105" hidden="1" customWidth="1"/>
    <col min="22" max="22" width="10.5703125" style="105" hidden="1" customWidth="1"/>
    <col min="23" max="23" width="21" style="105" hidden="1" customWidth="1"/>
    <col min="24" max="25" width="9.140625" style="105" hidden="1" customWidth="1"/>
    <col min="26" max="26" width="1.7109375" style="105" hidden="1" customWidth="1"/>
    <col min="27" max="27" width="39.7109375" style="105" hidden="1" customWidth="1"/>
    <col min="28" max="30" width="9.140625" style="105" hidden="1" customWidth="1"/>
    <col min="31" max="31" width="3.42578125" style="105" hidden="1" customWidth="1"/>
    <col min="32" max="32" width="9.140625" style="105" customWidth="1"/>
    <col min="33" max="16384" width="9.140625" style="105"/>
  </cols>
  <sheetData>
    <row r="1" spans="1:2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8.5" x14ac:dyDescent="0.45">
      <c r="A2" s="1"/>
      <c r="B2" s="20"/>
      <c r="C2" s="21" t="s">
        <v>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4"/>
      <c r="S2" s="1"/>
      <c r="T2" s="1"/>
      <c r="U2" s="1"/>
      <c r="V2" s="1"/>
      <c r="W2" s="1"/>
      <c r="X2" s="1"/>
    </row>
    <row r="3" spans="1:24" ht="15.75" x14ac:dyDescent="0.25">
      <c r="A3" s="1"/>
      <c r="B3" s="22"/>
      <c r="C3" s="96" t="s">
        <v>1</v>
      </c>
      <c r="D3" s="23"/>
      <c r="E3" s="23"/>
      <c r="F3" s="23"/>
      <c r="G3" s="42"/>
      <c r="H3" s="42"/>
      <c r="I3" s="42"/>
      <c r="J3" s="42"/>
      <c r="K3" s="43"/>
      <c r="L3" s="98"/>
      <c r="M3" s="44"/>
      <c r="N3" s="44"/>
      <c r="O3" s="44"/>
      <c r="P3" s="44"/>
      <c r="Q3" s="45"/>
      <c r="R3" s="5"/>
      <c r="S3" s="1"/>
      <c r="T3" s="1"/>
      <c r="U3" s="1"/>
      <c r="V3" s="1"/>
      <c r="W3" s="1"/>
      <c r="X3" s="1"/>
    </row>
    <row r="4" spans="1:24" ht="15.75" x14ac:dyDescent="0.25">
      <c r="A4" s="1"/>
      <c r="B4" s="22"/>
      <c r="C4" s="97" t="s">
        <v>67</v>
      </c>
      <c r="D4" s="46"/>
      <c r="E4" s="46"/>
      <c r="F4" s="46"/>
      <c r="G4" s="46"/>
      <c r="H4" s="46"/>
      <c r="I4" s="46"/>
      <c r="J4" s="46"/>
      <c r="K4" s="47"/>
      <c r="L4" s="98"/>
      <c r="M4" s="44"/>
      <c r="N4" s="44"/>
      <c r="O4" s="44"/>
      <c r="P4" s="44"/>
      <c r="Q4" s="45"/>
      <c r="R4" s="5"/>
      <c r="S4" s="1"/>
      <c r="T4" s="1"/>
      <c r="U4" s="1"/>
      <c r="V4" s="1"/>
      <c r="W4" s="1"/>
      <c r="X4" s="1"/>
    </row>
    <row r="5" spans="1:24" ht="17.25" x14ac:dyDescent="0.3">
      <c r="A5" s="1"/>
      <c r="B5" s="26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5"/>
      <c r="R5" s="5"/>
      <c r="S5" s="1"/>
      <c r="T5" s="1"/>
      <c r="U5" s="1"/>
      <c r="V5" s="1"/>
      <c r="W5" s="1"/>
      <c r="X5" s="1"/>
    </row>
    <row r="6" spans="1:24" ht="15.75" x14ac:dyDescent="0.25">
      <c r="A6" s="5"/>
      <c r="B6" s="27"/>
      <c r="C6" s="44" t="s">
        <v>55</v>
      </c>
      <c r="D6" s="44"/>
      <c r="E6" s="44"/>
      <c r="F6" s="44"/>
      <c r="G6" s="44"/>
      <c r="H6" s="44"/>
      <c r="I6" s="48"/>
      <c r="J6" s="28" t="s">
        <v>2</v>
      </c>
      <c r="K6" s="129"/>
      <c r="L6" s="129"/>
      <c r="M6" s="129"/>
      <c r="N6" s="129"/>
      <c r="O6" s="129"/>
      <c r="P6" s="129"/>
      <c r="Q6" s="45" t="s">
        <v>3</v>
      </c>
      <c r="R6" s="5"/>
      <c r="S6" s="1"/>
      <c r="T6" s="1"/>
      <c r="U6" s="1"/>
      <c r="V6" s="1"/>
      <c r="W6" s="1"/>
      <c r="X6" s="1"/>
    </row>
    <row r="7" spans="1:24" ht="3.75" customHeight="1" x14ac:dyDescent="0.25">
      <c r="A7" s="5"/>
      <c r="B7" s="27"/>
      <c r="C7" s="44"/>
      <c r="D7" s="44"/>
      <c r="E7" s="44"/>
      <c r="F7" s="44"/>
      <c r="G7" s="44"/>
      <c r="H7" s="44"/>
      <c r="I7" s="29"/>
      <c r="J7" s="44"/>
      <c r="K7" s="44"/>
      <c r="L7" s="44"/>
      <c r="M7" s="44"/>
      <c r="N7" s="44"/>
      <c r="O7" s="44"/>
      <c r="P7" s="44"/>
      <c r="Q7" s="45"/>
      <c r="R7" s="5"/>
      <c r="S7" s="1"/>
      <c r="T7" s="1"/>
      <c r="U7" s="1"/>
      <c r="V7" s="1"/>
      <c r="W7" s="1"/>
      <c r="X7" s="1"/>
    </row>
    <row r="8" spans="1:24" ht="15.75" x14ac:dyDescent="0.25">
      <c r="A8" s="5"/>
      <c r="B8" s="27"/>
      <c r="C8" s="44"/>
      <c r="D8" s="30" t="s">
        <v>51</v>
      </c>
      <c r="E8" s="44"/>
      <c r="F8" s="44"/>
      <c r="G8" s="44"/>
      <c r="H8" s="44"/>
      <c r="I8" s="48"/>
      <c r="J8" s="28" t="s">
        <v>4</v>
      </c>
      <c r="K8" s="129"/>
      <c r="L8" s="129"/>
      <c r="M8" s="129"/>
      <c r="N8" s="129"/>
      <c r="O8" s="129"/>
      <c r="P8" s="129"/>
      <c r="Q8" s="45" t="s">
        <v>3</v>
      </c>
      <c r="R8" s="5"/>
      <c r="S8" s="1"/>
      <c r="T8" s="1"/>
      <c r="U8" s="1"/>
      <c r="V8" s="1"/>
      <c r="W8" s="1"/>
      <c r="X8" s="1"/>
    </row>
    <row r="9" spans="1:24" ht="3.75" customHeight="1" x14ac:dyDescent="0.25">
      <c r="A9" s="5"/>
      <c r="B9" s="27"/>
      <c r="C9" s="44"/>
      <c r="D9" s="30"/>
      <c r="E9" s="44"/>
      <c r="F9" s="44"/>
      <c r="G9" s="44"/>
      <c r="H9" s="44"/>
      <c r="I9" s="29"/>
      <c r="J9" s="44"/>
      <c r="K9" s="44"/>
      <c r="L9" s="44"/>
      <c r="M9" s="44"/>
      <c r="N9" s="44"/>
      <c r="O9" s="44"/>
      <c r="P9" s="44"/>
      <c r="Q9" s="45"/>
      <c r="R9" s="5"/>
      <c r="S9" s="1"/>
      <c r="T9" s="1"/>
      <c r="U9" s="1"/>
      <c r="V9" s="1"/>
      <c r="W9" s="1"/>
      <c r="X9" s="1"/>
    </row>
    <row r="10" spans="1:24" ht="15.75" x14ac:dyDescent="0.25">
      <c r="A10" s="5"/>
      <c r="B10" s="27"/>
      <c r="C10" s="44"/>
      <c r="D10" s="44"/>
      <c r="E10" s="121" t="s">
        <v>32</v>
      </c>
      <c r="F10" s="121"/>
      <c r="G10" s="121"/>
      <c r="H10" s="44"/>
      <c r="I10" s="48"/>
      <c r="J10" s="28" t="s">
        <v>5</v>
      </c>
      <c r="K10" s="129"/>
      <c r="L10" s="129"/>
      <c r="M10" s="129"/>
      <c r="N10" s="129"/>
      <c r="O10" s="129"/>
      <c r="P10" s="129"/>
      <c r="Q10" s="45" t="s">
        <v>3</v>
      </c>
      <c r="R10" s="5"/>
      <c r="S10" s="1"/>
      <c r="T10" s="1"/>
      <c r="U10" s="1"/>
      <c r="V10" s="1"/>
      <c r="W10" s="1"/>
      <c r="X10" s="1"/>
    </row>
    <row r="11" spans="1:24" ht="3.75" customHeight="1" x14ac:dyDescent="0.25">
      <c r="A11" s="5"/>
      <c r="B11" s="27"/>
      <c r="C11" s="44"/>
      <c r="D11" s="44"/>
      <c r="E11" s="31"/>
      <c r="F11" s="44"/>
      <c r="G11" s="44"/>
      <c r="H11" s="44"/>
      <c r="I11" s="29"/>
      <c r="J11" s="44"/>
      <c r="K11" s="44"/>
      <c r="L11" s="44"/>
      <c r="M11" s="44"/>
      <c r="N11" s="44"/>
      <c r="O11" s="44"/>
      <c r="P11" s="44"/>
      <c r="Q11" s="45"/>
      <c r="R11" s="5"/>
      <c r="S11" s="1"/>
      <c r="T11" s="1"/>
      <c r="U11" s="1"/>
      <c r="V11" s="1"/>
      <c r="W11" s="1"/>
      <c r="X11" s="1"/>
    </row>
    <row r="12" spans="1:24" ht="15.75" x14ac:dyDescent="0.25">
      <c r="A12" s="5"/>
      <c r="B12" s="27"/>
      <c r="C12" s="44"/>
      <c r="D12" s="44"/>
      <c r="E12" s="121" t="s">
        <v>98</v>
      </c>
      <c r="F12" s="121"/>
      <c r="G12" s="121"/>
      <c r="H12" s="44"/>
      <c r="I12" s="29"/>
      <c r="J12" s="28" t="s">
        <v>99</v>
      </c>
      <c r="K12" s="129"/>
      <c r="L12" s="129"/>
      <c r="M12" s="129"/>
      <c r="N12" s="129"/>
      <c r="O12" s="129"/>
      <c r="P12" s="129"/>
      <c r="Q12" s="45" t="s">
        <v>3</v>
      </c>
      <c r="R12" s="5"/>
      <c r="S12" s="1"/>
      <c r="T12" s="1"/>
      <c r="U12" s="1"/>
      <c r="V12" s="1"/>
      <c r="W12" s="1"/>
      <c r="X12" s="1"/>
    </row>
    <row r="13" spans="1:24" ht="3.75" customHeight="1" x14ac:dyDescent="0.25">
      <c r="A13" s="5"/>
      <c r="B13" s="27"/>
      <c r="C13" s="44"/>
      <c r="D13" s="44"/>
      <c r="E13" s="31"/>
      <c r="F13" s="44"/>
      <c r="G13" s="44"/>
      <c r="H13" s="44"/>
      <c r="I13" s="29"/>
      <c r="J13" s="33"/>
      <c r="K13" s="44"/>
      <c r="L13" s="44"/>
      <c r="M13" s="44"/>
      <c r="N13" s="44"/>
      <c r="O13" s="44"/>
      <c r="P13" s="44"/>
      <c r="Q13" s="45"/>
      <c r="R13" s="5"/>
      <c r="S13" s="1"/>
      <c r="T13" s="1"/>
      <c r="U13" s="1"/>
      <c r="V13" s="1"/>
      <c r="W13" s="1"/>
      <c r="X13" s="1"/>
    </row>
    <row r="14" spans="1:24" ht="15.75" x14ac:dyDescent="0.25">
      <c r="A14" s="5"/>
      <c r="B14" s="27"/>
      <c r="C14" s="44"/>
      <c r="D14" s="44"/>
      <c r="E14" s="121" t="s">
        <v>33</v>
      </c>
      <c r="F14" s="121"/>
      <c r="G14" s="121"/>
      <c r="H14" s="44"/>
      <c r="I14" s="48"/>
      <c r="J14" s="28" t="s">
        <v>6</v>
      </c>
      <c r="K14" s="129"/>
      <c r="L14" s="129"/>
      <c r="M14" s="129"/>
      <c r="N14" s="129"/>
      <c r="O14" s="129"/>
      <c r="P14" s="129"/>
      <c r="Q14" s="45" t="s">
        <v>3</v>
      </c>
      <c r="R14" s="5"/>
      <c r="S14" s="1"/>
      <c r="T14" s="1"/>
      <c r="U14" s="1"/>
      <c r="V14" s="1"/>
      <c r="W14" s="1"/>
      <c r="X14" s="1"/>
    </row>
    <row r="15" spans="1:24" ht="3.75" customHeight="1" x14ac:dyDescent="0.25">
      <c r="A15" s="5"/>
      <c r="B15" s="27"/>
      <c r="C15" s="44"/>
      <c r="D15" s="44"/>
      <c r="E15" s="31"/>
      <c r="F15" s="44"/>
      <c r="G15" s="44"/>
      <c r="H15" s="44"/>
      <c r="I15" s="29"/>
      <c r="J15" s="33"/>
      <c r="K15" s="44"/>
      <c r="L15" s="44"/>
      <c r="M15" s="44"/>
      <c r="N15" s="44"/>
      <c r="O15" s="44"/>
      <c r="P15" s="44"/>
      <c r="Q15" s="45"/>
      <c r="R15" s="5"/>
      <c r="S15" s="1"/>
      <c r="T15" s="1"/>
      <c r="U15" s="1"/>
      <c r="V15" s="1"/>
      <c r="W15" s="1"/>
      <c r="X15" s="1"/>
    </row>
    <row r="16" spans="1:24" ht="15.75" x14ac:dyDescent="0.25">
      <c r="A16" s="5"/>
      <c r="B16" s="27"/>
      <c r="C16" s="44"/>
      <c r="D16" s="32" t="s">
        <v>7</v>
      </c>
      <c r="E16" s="31"/>
      <c r="F16" s="44"/>
      <c r="G16" s="44"/>
      <c r="H16" s="44"/>
      <c r="I16" s="48"/>
      <c r="J16" s="33" t="s">
        <v>8</v>
      </c>
      <c r="K16" s="129"/>
      <c r="L16" s="129"/>
      <c r="M16" s="129"/>
      <c r="N16" s="129"/>
      <c r="O16" s="129"/>
      <c r="P16" s="129"/>
      <c r="Q16" s="45" t="s">
        <v>3</v>
      </c>
      <c r="R16" s="5"/>
      <c r="S16" s="1"/>
      <c r="T16" s="1"/>
      <c r="U16" s="1"/>
      <c r="V16" s="7"/>
      <c r="W16" s="1"/>
      <c r="X16" s="1"/>
    </row>
    <row r="17" spans="1:24" ht="3.75" customHeight="1" x14ac:dyDescent="0.25">
      <c r="A17" s="5"/>
      <c r="B17" s="27"/>
      <c r="C17" s="44"/>
      <c r="D17" s="32"/>
      <c r="E17" s="31"/>
      <c r="F17" s="44"/>
      <c r="G17" s="44"/>
      <c r="H17" s="44"/>
      <c r="I17" s="29"/>
      <c r="J17" s="33"/>
      <c r="K17" s="44"/>
      <c r="L17" s="44"/>
      <c r="M17" s="44"/>
      <c r="N17" s="44"/>
      <c r="O17" s="44"/>
      <c r="P17" s="44"/>
      <c r="Q17" s="45"/>
      <c r="R17" s="5"/>
      <c r="S17" s="1"/>
      <c r="T17" s="1"/>
      <c r="U17" s="1"/>
      <c r="V17" s="1"/>
      <c r="W17" s="1"/>
      <c r="X17" s="1"/>
    </row>
    <row r="18" spans="1:24" ht="15.75" x14ac:dyDescent="0.25">
      <c r="A18" s="5"/>
      <c r="B18" s="27"/>
      <c r="C18" s="44"/>
      <c r="D18" s="44"/>
      <c r="E18" s="121" t="s">
        <v>34</v>
      </c>
      <c r="F18" s="121"/>
      <c r="G18" s="121"/>
      <c r="H18" s="44"/>
      <c r="I18" s="48"/>
      <c r="J18" s="28" t="s">
        <v>100</v>
      </c>
      <c r="K18" s="132" t="s">
        <v>101</v>
      </c>
      <c r="L18" s="132"/>
      <c r="M18" s="132"/>
      <c r="N18" s="132"/>
      <c r="O18" s="132"/>
      <c r="P18" s="132"/>
      <c r="Q18" s="45" t="s">
        <v>3</v>
      </c>
      <c r="R18" s="5"/>
      <c r="S18" s="1" t="str">
        <f>IF($K$18="Hotel","Hotel","STR")</f>
        <v>Hotel</v>
      </c>
      <c r="T18" s="1"/>
      <c r="U18" s="1"/>
      <c r="V18" s="1"/>
      <c r="W18" s="1"/>
      <c r="X18" s="1"/>
    </row>
    <row r="19" spans="1:24" ht="3.75" customHeight="1" x14ac:dyDescent="0.25">
      <c r="A19" s="5"/>
      <c r="B19" s="27"/>
      <c r="C19" s="44"/>
      <c r="D19" s="44"/>
      <c r="E19" s="34"/>
      <c r="F19" s="44"/>
      <c r="G19" s="44"/>
      <c r="H19" s="44"/>
      <c r="I19" s="29"/>
      <c r="J19" s="44"/>
      <c r="K19" s="44"/>
      <c r="L19" s="44"/>
      <c r="M19" s="44"/>
      <c r="N19" s="44"/>
      <c r="O19" s="44"/>
      <c r="P19" s="44"/>
      <c r="Q19" s="45"/>
      <c r="R19" s="5"/>
      <c r="S19" s="1"/>
      <c r="T19" s="1"/>
      <c r="U19" s="1"/>
      <c r="V19" s="1"/>
      <c r="W19" s="1"/>
      <c r="X19" s="1"/>
    </row>
    <row r="20" spans="1:24" ht="15.75" x14ac:dyDescent="0.25">
      <c r="A20" s="5"/>
      <c r="B20" s="27"/>
      <c r="C20" s="44"/>
      <c r="D20" s="44"/>
      <c r="E20" s="121" t="s">
        <v>35</v>
      </c>
      <c r="F20" s="121"/>
      <c r="G20" s="121"/>
      <c r="H20" s="44"/>
      <c r="I20" s="48"/>
      <c r="J20" s="28" t="s">
        <v>9</v>
      </c>
      <c r="K20" s="129"/>
      <c r="L20" s="129"/>
      <c r="M20" s="129"/>
      <c r="N20" s="129"/>
      <c r="O20" s="129"/>
      <c r="P20" s="129"/>
      <c r="Q20" s="45" t="s">
        <v>3</v>
      </c>
      <c r="R20" s="5"/>
      <c r="S20" s="1"/>
      <c r="T20" s="1"/>
      <c r="U20" s="1"/>
      <c r="V20" s="1"/>
      <c r="W20" s="1"/>
      <c r="X20" s="1"/>
    </row>
    <row r="21" spans="1:24" ht="3.75" customHeight="1" x14ac:dyDescent="0.25">
      <c r="A21" s="5"/>
      <c r="B21" s="27"/>
      <c r="C21" s="44"/>
      <c r="D21" s="44"/>
      <c r="E21" s="34"/>
      <c r="F21" s="44"/>
      <c r="G21" s="44"/>
      <c r="H21" s="44"/>
      <c r="I21" s="29"/>
      <c r="J21" s="44"/>
      <c r="K21" s="44"/>
      <c r="L21" s="44"/>
      <c r="M21" s="44"/>
      <c r="N21" s="44"/>
      <c r="O21" s="44"/>
      <c r="P21" s="44"/>
      <c r="Q21" s="45"/>
      <c r="R21" s="5"/>
      <c r="S21" s="1"/>
      <c r="T21" s="1"/>
      <c r="U21" s="1"/>
      <c r="V21" s="1"/>
      <c r="W21" s="1"/>
      <c r="X21" s="1"/>
    </row>
    <row r="22" spans="1:24" ht="15.75" x14ac:dyDescent="0.25">
      <c r="A22" s="5"/>
      <c r="B22" s="27"/>
      <c r="C22" s="108"/>
      <c r="D22" s="108"/>
      <c r="E22" s="121" t="s">
        <v>36</v>
      </c>
      <c r="F22" s="121"/>
      <c r="G22" s="121"/>
      <c r="H22" s="108"/>
      <c r="I22" s="29"/>
      <c r="J22" s="117" t="s">
        <v>89</v>
      </c>
      <c r="K22" s="132" t="s">
        <v>87</v>
      </c>
      <c r="L22" s="132"/>
      <c r="M22" s="132"/>
      <c r="N22" s="132"/>
      <c r="O22" s="132"/>
      <c r="P22" s="132"/>
      <c r="Q22" s="109"/>
      <c r="R22" s="5"/>
      <c r="S22" s="1" t="str">
        <f>IF(K22="Monthly","CollMonth","CollQTR")</f>
        <v>CollMonth</v>
      </c>
      <c r="T22" s="1"/>
      <c r="U22" s="1"/>
      <c r="V22" s="1"/>
      <c r="W22" s="1"/>
      <c r="X22" s="1"/>
    </row>
    <row r="23" spans="1:24" ht="3.75" customHeight="1" x14ac:dyDescent="0.25">
      <c r="A23" s="5"/>
      <c r="B23" s="27"/>
      <c r="C23" s="108"/>
      <c r="D23" s="108"/>
      <c r="E23" s="34"/>
      <c r="F23" s="108"/>
      <c r="G23" s="108"/>
      <c r="H23" s="108"/>
      <c r="I23" s="29"/>
      <c r="J23" s="108"/>
      <c r="K23" s="108"/>
      <c r="L23" s="108"/>
      <c r="M23" s="108"/>
      <c r="N23" s="108"/>
      <c r="O23" s="108"/>
      <c r="P23" s="108"/>
      <c r="Q23" s="109"/>
      <c r="R23" s="5"/>
      <c r="S23" s="1"/>
      <c r="T23" s="1"/>
      <c r="U23" s="1"/>
      <c r="V23" s="1"/>
      <c r="W23" s="1"/>
      <c r="X23" s="1"/>
    </row>
    <row r="24" spans="1:24" ht="15.75" x14ac:dyDescent="0.25">
      <c r="A24" s="5"/>
      <c r="B24" s="27"/>
      <c r="C24" s="44"/>
      <c r="D24" s="30" t="s">
        <v>103</v>
      </c>
      <c r="H24" s="44"/>
      <c r="I24" s="44"/>
      <c r="J24" s="28" t="s">
        <v>10</v>
      </c>
      <c r="K24" s="154" t="s">
        <v>11</v>
      </c>
      <c r="L24" s="154"/>
      <c r="M24" s="154"/>
      <c r="N24" s="154"/>
      <c r="O24" s="49"/>
      <c r="P24" s="111">
        <v>2019</v>
      </c>
      <c r="Q24" s="45" t="s">
        <v>3</v>
      </c>
      <c r="R24" s="5"/>
      <c r="S24" s="115" t="s">
        <v>94</v>
      </c>
      <c r="T24" s="115" t="str">
        <f>IF(K22="Quarterly",K24,"")</f>
        <v/>
      </c>
      <c r="U24" s="115" t="str">
        <f>IF(K22="Quarterly",INDEX(Ref!$C$2:$C$13,MATCH(V24,CollMonth,0)),"")</f>
        <v/>
      </c>
      <c r="V24" s="115" t="str">
        <f>IF(K22="Quarterly",INDEX(Ref!$E$2:$E$13,MATCH(T24,Ref!$D$2:$D$13,0)),"")</f>
        <v/>
      </c>
      <c r="W24" s="103">
        <f>IF($K$22="Monthly",DATE(P24,U26+1,1),DATE(P24,U24,1))</f>
        <v>43739</v>
      </c>
      <c r="X24" s="1"/>
    </row>
    <row r="25" spans="1:24" ht="3.75" customHeight="1" x14ac:dyDescent="0.25">
      <c r="A25" s="5"/>
      <c r="B25" s="27"/>
      <c r="C25" s="44"/>
      <c r="D25" s="44"/>
      <c r="E25" s="34"/>
      <c r="F25" s="44"/>
      <c r="G25" s="44"/>
      <c r="H25" s="44"/>
      <c r="I25" s="35"/>
      <c r="J25" s="44"/>
      <c r="K25" s="44"/>
      <c r="L25" s="44"/>
      <c r="M25" s="44"/>
      <c r="N25" s="44"/>
      <c r="O25" s="44"/>
      <c r="P25" s="44"/>
      <c r="Q25" s="45"/>
      <c r="R25" s="5"/>
      <c r="S25" s="8"/>
      <c r="T25" s="8"/>
      <c r="U25" s="8"/>
      <c r="V25" s="8"/>
      <c r="W25" s="1"/>
      <c r="X25" s="1"/>
    </row>
    <row r="26" spans="1:24" ht="15.75" x14ac:dyDescent="0.25">
      <c r="A26" s="5"/>
      <c r="B26" s="27"/>
      <c r="C26" s="44"/>
      <c r="D26" s="44"/>
      <c r="E26" s="120" t="s">
        <v>111</v>
      </c>
      <c r="F26" s="44"/>
      <c r="G26" s="44"/>
      <c r="H26" s="44"/>
      <c r="I26" s="35"/>
      <c r="J26" s="28" t="s">
        <v>12</v>
      </c>
      <c r="K26" s="130">
        <f>IF(ISERROR(EOMONTH(W24,0)),"",EOMONTH(W24,0))</f>
        <v>43769</v>
      </c>
      <c r="L26" s="130"/>
      <c r="M26" s="130"/>
      <c r="N26" s="130"/>
      <c r="O26" s="130"/>
      <c r="P26" s="130"/>
      <c r="Q26" s="45"/>
      <c r="R26" s="5"/>
      <c r="S26" s="115" t="s">
        <v>95</v>
      </c>
      <c r="T26" s="8"/>
      <c r="U26" s="8">
        <f>IF(K22="Monthly",INDEX(Ref!$C$2:$C$13,MATCH($K$24,CollMonth,0)),"")</f>
        <v>9</v>
      </c>
      <c r="V26" s="8" t="str">
        <f>IF(K22="Monthly",INDEX(RemitMonth,MATCH($U$26,Ref!$C$2:$C$13,0)),"")</f>
        <v>October</v>
      </c>
      <c r="W26" s="104"/>
      <c r="X26" s="1"/>
    </row>
    <row r="27" spans="1:24" ht="3.75" customHeight="1" x14ac:dyDescent="0.25">
      <c r="A27" s="5"/>
      <c r="B27" s="27"/>
      <c r="C27" s="108"/>
      <c r="D27" s="108"/>
      <c r="E27" s="107"/>
      <c r="F27" s="108"/>
      <c r="G27" s="108"/>
      <c r="H27" s="108"/>
      <c r="I27" s="35"/>
      <c r="J27" s="28"/>
      <c r="K27" s="122"/>
      <c r="L27" s="122"/>
      <c r="M27" s="122"/>
      <c r="N27" s="122"/>
      <c r="O27" s="122"/>
      <c r="P27" s="122"/>
      <c r="Q27" s="109"/>
      <c r="R27" s="5"/>
      <c r="S27" s="115"/>
      <c r="T27" s="8"/>
      <c r="U27" s="8"/>
      <c r="V27" s="8"/>
      <c r="W27" s="104"/>
      <c r="X27" s="1"/>
    </row>
    <row r="28" spans="1:24" ht="15.75" x14ac:dyDescent="0.25">
      <c r="A28" s="5"/>
      <c r="B28" s="36"/>
      <c r="C28" s="50"/>
      <c r="D28" s="50"/>
      <c r="E28" s="50"/>
      <c r="F28" s="50"/>
      <c r="G28" s="50"/>
      <c r="H28" s="50"/>
      <c r="I28" s="50"/>
      <c r="J28" s="50"/>
      <c r="K28" s="131"/>
      <c r="L28" s="131"/>
      <c r="M28" s="131"/>
      <c r="N28" s="131"/>
      <c r="O28" s="131"/>
      <c r="P28" s="131"/>
      <c r="Q28" s="51"/>
      <c r="R28" s="5"/>
      <c r="S28" s="1"/>
      <c r="T28" s="113"/>
      <c r="U28" s="113"/>
      <c r="V28" s="11"/>
      <c r="W28" s="11"/>
      <c r="X28" s="1"/>
    </row>
    <row r="29" spans="1:24" ht="3.75" customHeight="1" x14ac:dyDescent="0.25">
      <c r="A29" s="5"/>
      <c r="B29" s="27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5"/>
      <c r="S29" s="1"/>
      <c r="T29" s="11"/>
      <c r="U29" s="11"/>
      <c r="V29" s="11"/>
      <c r="W29" s="114"/>
      <c r="X29" s="1"/>
    </row>
    <row r="30" spans="1:24" ht="15.75" x14ac:dyDescent="0.25">
      <c r="A30" s="5"/>
      <c r="B30" s="37"/>
      <c r="C30" s="54"/>
      <c r="D30" s="54" t="s">
        <v>82</v>
      </c>
      <c r="E30" s="54"/>
      <c r="F30" s="54"/>
      <c r="G30" s="54"/>
      <c r="H30" s="54"/>
      <c r="I30" s="155">
        <v>43769</v>
      </c>
      <c r="J30" s="156"/>
      <c r="K30" s="44"/>
      <c r="L30" s="157" t="s">
        <v>110</v>
      </c>
      <c r="M30" s="157"/>
      <c r="N30" s="157"/>
      <c r="O30" s="157"/>
      <c r="P30" s="157"/>
      <c r="Q30" s="45"/>
      <c r="R30" s="5"/>
      <c r="S30" s="1"/>
      <c r="T30" s="11"/>
      <c r="U30" s="11"/>
      <c r="V30" s="11"/>
      <c r="W30" s="11"/>
      <c r="X30" s="1"/>
    </row>
    <row r="31" spans="1:24" ht="3.75" customHeight="1" x14ac:dyDescent="0.25">
      <c r="A31" s="5"/>
      <c r="B31" s="27"/>
      <c r="C31" s="44"/>
      <c r="D31" s="44"/>
      <c r="E31" s="44"/>
      <c r="F31" s="44"/>
      <c r="G31" s="44"/>
      <c r="H31" s="44"/>
      <c r="I31" s="55"/>
      <c r="J31" s="44"/>
      <c r="K31" s="44"/>
      <c r="L31" s="44"/>
      <c r="M31" s="44"/>
      <c r="N31" s="44"/>
      <c r="O31" s="44"/>
      <c r="P31" s="44"/>
      <c r="Q31" s="45"/>
      <c r="R31" s="5"/>
      <c r="S31" s="1"/>
      <c r="T31" s="1"/>
      <c r="U31" s="1"/>
      <c r="V31" s="1"/>
      <c r="W31" s="1"/>
      <c r="X31" s="1"/>
    </row>
    <row r="32" spans="1:24" ht="15.75" x14ac:dyDescent="0.25">
      <c r="A32" s="5"/>
      <c r="B32" s="93">
        <v>1</v>
      </c>
      <c r="C32" s="56" t="s">
        <v>14</v>
      </c>
      <c r="D32" s="54" t="s">
        <v>15</v>
      </c>
      <c r="E32" s="54"/>
      <c r="F32" s="54"/>
      <c r="G32" s="54"/>
      <c r="H32" s="57"/>
      <c r="I32" s="137">
        <v>0</v>
      </c>
      <c r="J32" s="138" t="e">
        <v>#REF!</v>
      </c>
      <c r="K32" s="44"/>
      <c r="L32" s="44"/>
      <c r="M32" s="58"/>
      <c r="N32" s="44"/>
      <c r="O32" s="44"/>
      <c r="P32" s="44"/>
      <c r="Q32" s="45"/>
      <c r="R32" s="5"/>
      <c r="S32" s="1"/>
      <c r="T32" s="1"/>
      <c r="U32" s="1"/>
      <c r="V32" s="1"/>
      <c r="W32" s="1"/>
      <c r="X32" s="1"/>
    </row>
    <row r="33" spans="1:31" ht="3.75" customHeight="1" x14ac:dyDescent="0.25">
      <c r="A33" s="5"/>
      <c r="B33" s="73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5"/>
      <c r="R33" s="5"/>
      <c r="S33" s="1"/>
      <c r="T33" s="1"/>
      <c r="U33" s="1"/>
      <c r="V33" s="1"/>
      <c r="W33" s="1"/>
      <c r="X33" s="1"/>
    </row>
    <row r="34" spans="1:31" ht="15.75" x14ac:dyDescent="0.25">
      <c r="A34" s="5"/>
      <c r="B34" s="93">
        <v>2</v>
      </c>
      <c r="C34" s="56" t="s">
        <v>14</v>
      </c>
      <c r="D34" s="59" t="s">
        <v>107</v>
      </c>
      <c r="E34" s="54"/>
      <c r="F34" s="54"/>
      <c r="G34" s="54"/>
      <c r="H34" s="57"/>
      <c r="I34" s="137">
        <v>0</v>
      </c>
      <c r="J34" s="138"/>
      <c r="K34" s="60"/>
      <c r="L34" s="157" t="s">
        <v>108</v>
      </c>
      <c r="M34" s="157"/>
      <c r="N34" s="157"/>
      <c r="O34" s="157"/>
      <c r="P34" s="157"/>
      <c r="Q34" s="45"/>
      <c r="R34" s="5"/>
      <c r="S34" s="1"/>
      <c r="T34" s="1"/>
      <c r="U34" s="1"/>
      <c r="V34" s="1"/>
      <c r="W34" s="1"/>
      <c r="X34" s="1"/>
    </row>
    <row r="35" spans="1:31" ht="3.75" customHeight="1" x14ac:dyDescent="0.25">
      <c r="A35" s="5"/>
      <c r="B35" s="73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5"/>
      <c r="R35" s="5"/>
      <c r="S35" s="1"/>
      <c r="T35" s="1"/>
      <c r="U35" s="1"/>
      <c r="V35" s="1"/>
      <c r="W35" s="1"/>
      <c r="X35" s="1"/>
    </row>
    <row r="36" spans="1:31" ht="15.75" x14ac:dyDescent="0.25">
      <c r="A36" s="5"/>
      <c r="B36" s="93">
        <v>3</v>
      </c>
      <c r="C36" s="56" t="s">
        <v>14</v>
      </c>
      <c r="D36" s="59" t="s">
        <v>109</v>
      </c>
      <c r="E36" s="54"/>
      <c r="F36" s="54"/>
      <c r="G36" s="54"/>
      <c r="H36" s="57"/>
      <c r="I36" s="137">
        <v>0</v>
      </c>
      <c r="J36" s="138"/>
      <c r="K36" s="60"/>
      <c r="L36" s="157" t="s">
        <v>108</v>
      </c>
      <c r="M36" s="157"/>
      <c r="N36" s="157"/>
      <c r="O36" s="157"/>
      <c r="P36" s="157"/>
      <c r="Q36" s="45"/>
      <c r="R36" s="5"/>
      <c r="S36" s="1"/>
      <c r="T36" s="9"/>
      <c r="U36" s="9"/>
      <c r="V36" s="1"/>
      <c r="W36" s="9"/>
      <c r="X36" s="1"/>
    </row>
    <row r="37" spans="1:31" ht="3.75" customHeight="1" x14ac:dyDescent="0.25">
      <c r="A37" s="5"/>
      <c r="B37" s="7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5"/>
      <c r="R37" s="5"/>
      <c r="S37" s="1"/>
      <c r="T37" s="1"/>
      <c r="U37" s="1"/>
      <c r="V37" s="1"/>
      <c r="W37" s="1"/>
      <c r="X37" s="1"/>
    </row>
    <row r="38" spans="1:31" ht="15.75" x14ac:dyDescent="0.25">
      <c r="A38" s="5"/>
      <c r="B38" s="93">
        <v>4</v>
      </c>
      <c r="C38" s="56" t="s">
        <v>14</v>
      </c>
      <c r="D38" s="54" t="s">
        <v>112</v>
      </c>
      <c r="E38" s="54"/>
      <c r="F38" s="54"/>
      <c r="G38" s="125" t="s">
        <v>84</v>
      </c>
      <c r="H38" s="126"/>
      <c r="I38" s="135">
        <f>I34+I36</f>
        <v>0</v>
      </c>
      <c r="J38" s="136"/>
      <c r="K38" s="44"/>
      <c r="L38" s="44"/>
      <c r="M38" s="44"/>
      <c r="N38" s="62" t="s">
        <v>16</v>
      </c>
      <c r="O38" s="44"/>
      <c r="P38" s="118"/>
      <c r="Q38" s="45"/>
      <c r="R38" s="5"/>
      <c r="S38" s="1"/>
      <c r="T38" s="1"/>
      <c r="U38" s="1"/>
      <c r="V38" s="1"/>
      <c r="W38" s="1"/>
      <c r="X38" s="1"/>
    </row>
    <row r="39" spans="1:31" ht="3.75" customHeight="1" x14ac:dyDescent="0.25">
      <c r="A39" s="5"/>
      <c r="B39" s="73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5"/>
      <c r="R39" s="5"/>
      <c r="S39" s="1"/>
      <c r="T39" s="1"/>
      <c r="U39" s="1"/>
      <c r="V39" s="1"/>
      <c r="W39" s="1"/>
      <c r="X39" s="1"/>
    </row>
    <row r="40" spans="1:31" ht="15.75" x14ac:dyDescent="0.25">
      <c r="A40" s="5"/>
      <c r="B40" s="93">
        <v>5</v>
      </c>
      <c r="C40" s="56" t="s">
        <v>14</v>
      </c>
      <c r="D40" s="54" t="s">
        <v>17</v>
      </c>
      <c r="E40" s="54"/>
      <c r="F40" s="54"/>
      <c r="G40" s="125" t="s">
        <v>85</v>
      </c>
      <c r="H40" s="126"/>
      <c r="I40" s="135">
        <f>I32-I38</f>
        <v>0</v>
      </c>
      <c r="J40" s="136"/>
      <c r="K40" s="54"/>
      <c r="L40" s="63"/>
      <c r="M40" s="56"/>
      <c r="N40" s="64"/>
      <c r="O40" s="64"/>
      <c r="P40" s="64"/>
      <c r="Q40" s="65"/>
      <c r="R40" s="10"/>
      <c r="S40" s="1"/>
      <c r="T40" s="1"/>
      <c r="U40" s="1"/>
      <c r="V40" s="1"/>
      <c r="W40" s="1"/>
      <c r="X40" s="1"/>
    </row>
    <row r="41" spans="1:31" ht="3.75" customHeight="1" x14ac:dyDescent="0.25">
      <c r="A41" s="5"/>
      <c r="B41" s="94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3"/>
      <c r="R41" s="5"/>
      <c r="S41" s="1"/>
      <c r="T41" s="1"/>
      <c r="U41" s="1"/>
      <c r="V41" s="1"/>
      <c r="W41" s="1"/>
      <c r="X41" s="1"/>
    </row>
    <row r="42" spans="1:31" ht="15.75" x14ac:dyDescent="0.25">
      <c r="A42" s="5"/>
      <c r="B42" s="94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3"/>
      <c r="R42" s="5"/>
      <c r="S42" s="1"/>
      <c r="T42" s="11"/>
      <c r="U42" s="11"/>
      <c r="V42" s="1"/>
      <c r="W42" s="1"/>
      <c r="X42" s="1"/>
    </row>
    <row r="43" spans="1:31" ht="3.75" customHeight="1" x14ac:dyDescent="0.25">
      <c r="A43" s="5"/>
      <c r="B43" s="73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5"/>
      <c r="R43" s="5"/>
      <c r="S43" s="1"/>
      <c r="T43" s="11"/>
      <c r="U43" s="11"/>
      <c r="V43" s="1"/>
      <c r="W43" s="5"/>
      <c r="X43" s="1"/>
    </row>
    <row r="44" spans="1:31" ht="15.75" x14ac:dyDescent="0.25">
      <c r="A44" s="5"/>
      <c r="B44" s="93">
        <v>6</v>
      </c>
      <c r="C44" s="56" t="s">
        <v>14</v>
      </c>
      <c r="D44" s="50" t="s">
        <v>68</v>
      </c>
      <c r="E44" s="54"/>
      <c r="F44" s="54"/>
      <c r="G44" s="66"/>
      <c r="H44" s="61"/>
      <c r="I44" s="135">
        <f>IF($O$28="No",0,$G44*I40)</f>
        <v>0</v>
      </c>
      <c r="J44" s="136"/>
      <c r="K44" s="44"/>
      <c r="L44" s="44"/>
      <c r="M44" s="44"/>
      <c r="N44" s="44"/>
      <c r="O44" s="44"/>
      <c r="P44" s="44"/>
      <c r="Q44" s="67"/>
      <c r="R44" s="12"/>
      <c r="S44" s="1"/>
      <c r="T44" s="11"/>
      <c r="U44" s="11"/>
      <c r="V44" s="1"/>
      <c r="W44" s="1"/>
      <c r="X44" s="1"/>
      <c r="Y44" s="93">
        <v>6</v>
      </c>
      <c r="Z44" s="56" t="s">
        <v>14</v>
      </c>
      <c r="AA44" s="54" t="s">
        <v>52</v>
      </c>
      <c r="AB44" s="54"/>
      <c r="AC44" s="54"/>
      <c r="AD44" s="66">
        <v>0.02</v>
      </c>
      <c r="AE44" s="61" t="s">
        <v>37</v>
      </c>
    </row>
    <row r="45" spans="1:31" ht="3.75" customHeight="1" x14ac:dyDescent="0.25">
      <c r="A45" s="5"/>
      <c r="B45" s="73"/>
      <c r="C45" s="44"/>
      <c r="D45" s="44"/>
      <c r="E45" s="44"/>
      <c r="F45" s="44"/>
      <c r="G45" s="44"/>
      <c r="H45" s="68"/>
      <c r="I45" s="44"/>
      <c r="J45" s="44"/>
      <c r="K45" s="44"/>
      <c r="L45" s="44"/>
      <c r="M45" s="44"/>
      <c r="N45" s="44"/>
      <c r="O45" s="44"/>
      <c r="P45" s="44"/>
      <c r="Q45" s="45"/>
      <c r="R45" s="5"/>
      <c r="S45" s="1"/>
      <c r="T45" s="11"/>
      <c r="U45" s="11"/>
      <c r="V45" s="1"/>
      <c r="W45" s="5"/>
      <c r="X45" s="1"/>
      <c r="Y45" s="73"/>
      <c r="Z45" s="44"/>
      <c r="AA45" s="44"/>
      <c r="AB45" s="44"/>
      <c r="AC45" s="44"/>
      <c r="AD45" s="44"/>
      <c r="AE45" s="68"/>
    </row>
    <row r="46" spans="1:31" ht="15.75" x14ac:dyDescent="0.25">
      <c r="A46" s="5"/>
      <c r="B46" s="93">
        <v>7</v>
      </c>
      <c r="C46" s="56" t="s">
        <v>14</v>
      </c>
      <c r="D46" s="50" t="s">
        <v>68</v>
      </c>
      <c r="E46" s="50"/>
      <c r="F46" s="50"/>
      <c r="G46" s="69"/>
      <c r="H46" s="61"/>
      <c r="I46" s="135">
        <f>IF($O$28="No",0,G46*I44)</f>
        <v>0</v>
      </c>
      <c r="J46" s="136"/>
      <c r="K46" s="60"/>
      <c r="L46" s="99"/>
      <c r="M46" s="99"/>
      <c r="N46" s="99"/>
      <c r="O46" s="99"/>
      <c r="P46" s="99"/>
      <c r="Q46" s="100"/>
      <c r="R46" s="12"/>
      <c r="S46" s="1"/>
      <c r="T46" s="11"/>
      <c r="U46" s="11"/>
      <c r="V46" s="1"/>
      <c r="W46" s="1"/>
      <c r="X46" s="1"/>
      <c r="Y46" s="93">
        <v>7</v>
      </c>
      <c r="Z46" s="56" t="s">
        <v>14</v>
      </c>
      <c r="AA46" s="54" t="s">
        <v>53</v>
      </c>
      <c r="AB46" s="50"/>
      <c r="AC46" s="50"/>
      <c r="AD46" s="69">
        <v>0.01</v>
      </c>
      <c r="AE46" s="61" t="s">
        <v>38</v>
      </c>
    </row>
    <row r="47" spans="1:31" ht="3.75" customHeight="1" x14ac:dyDescent="0.25">
      <c r="A47" s="5"/>
      <c r="B47" s="73"/>
      <c r="C47" s="44"/>
      <c r="D47" s="44"/>
      <c r="E47" s="44"/>
      <c r="F47" s="44"/>
      <c r="G47" s="44"/>
      <c r="H47" s="68"/>
      <c r="I47" s="44"/>
      <c r="J47" s="44"/>
      <c r="K47" s="44"/>
      <c r="L47" s="99"/>
      <c r="M47" s="99"/>
      <c r="N47" s="99"/>
      <c r="O47" s="99"/>
      <c r="P47" s="99"/>
      <c r="Q47" s="101"/>
      <c r="R47" s="5"/>
      <c r="S47" s="1"/>
      <c r="T47" s="11"/>
      <c r="U47" s="11"/>
      <c r="V47" s="1"/>
      <c r="W47" s="5"/>
      <c r="X47" s="1"/>
      <c r="Y47" s="73"/>
      <c r="Z47" s="44"/>
      <c r="AA47" s="44"/>
      <c r="AB47" s="44"/>
      <c r="AC47" s="44"/>
      <c r="AD47" s="44"/>
      <c r="AE47" s="68"/>
    </row>
    <row r="48" spans="1:31" ht="15.75" x14ac:dyDescent="0.25">
      <c r="A48" s="5"/>
      <c r="B48" s="93">
        <v>8</v>
      </c>
      <c r="C48" s="56" t="s">
        <v>14</v>
      </c>
      <c r="D48" s="50" t="s">
        <v>68</v>
      </c>
      <c r="E48" s="50"/>
      <c r="F48" s="50"/>
      <c r="G48" s="69"/>
      <c r="H48" s="61"/>
      <c r="I48" s="135">
        <f>IF($O$28="No",0,G48*I44)</f>
        <v>0</v>
      </c>
      <c r="J48" s="136"/>
      <c r="K48" s="60"/>
      <c r="L48" s="99"/>
      <c r="M48" s="99"/>
      <c r="N48" s="99"/>
      <c r="O48" s="99"/>
      <c r="P48" s="99"/>
      <c r="Q48" s="100"/>
      <c r="R48" s="12"/>
      <c r="S48" s="1"/>
      <c r="T48" s="11"/>
      <c r="U48" s="11"/>
      <c r="V48" s="1"/>
      <c r="W48" s="5"/>
      <c r="X48" s="1"/>
      <c r="Y48" s="93">
        <v>8</v>
      </c>
      <c r="Z48" s="56" t="s">
        <v>14</v>
      </c>
      <c r="AA48" s="54" t="s">
        <v>54</v>
      </c>
      <c r="AB48" s="50"/>
      <c r="AC48" s="50"/>
      <c r="AD48" s="69">
        <v>0.15</v>
      </c>
      <c r="AE48" s="61" t="s">
        <v>38</v>
      </c>
    </row>
    <row r="49" spans="1:31" ht="3.75" customHeight="1" x14ac:dyDescent="0.25">
      <c r="A49" s="5"/>
      <c r="B49" s="73"/>
      <c r="C49" s="44"/>
      <c r="D49" s="44"/>
      <c r="E49" s="44"/>
      <c r="F49" s="44"/>
      <c r="G49" s="44"/>
      <c r="H49" s="68"/>
      <c r="I49" s="44"/>
      <c r="J49" s="44"/>
      <c r="K49" s="44"/>
      <c r="L49" s="99"/>
      <c r="M49" s="99"/>
      <c r="N49" s="99"/>
      <c r="O49" s="99"/>
      <c r="P49" s="99"/>
      <c r="Q49" s="101"/>
      <c r="R49" s="5"/>
      <c r="S49" s="1"/>
      <c r="T49" s="11"/>
      <c r="U49" s="11"/>
      <c r="V49" s="1"/>
      <c r="W49" s="5"/>
      <c r="X49" s="1"/>
      <c r="Y49" s="73"/>
      <c r="Z49" s="44"/>
      <c r="AA49" s="44"/>
      <c r="AB49" s="44"/>
      <c r="AC49" s="44"/>
      <c r="AD49" s="44"/>
      <c r="AE49" s="68"/>
    </row>
    <row r="50" spans="1:31" ht="15.75" x14ac:dyDescent="0.25">
      <c r="A50" s="5"/>
      <c r="B50" s="93">
        <v>9</v>
      </c>
      <c r="C50" s="56" t="s">
        <v>14</v>
      </c>
      <c r="D50" s="50" t="s">
        <v>68</v>
      </c>
      <c r="E50" s="50"/>
      <c r="F50" s="50"/>
      <c r="G50" s="69"/>
      <c r="H50" s="61"/>
      <c r="I50" s="135">
        <f>IF($O$28="No",0,G50*I44)</f>
        <v>0</v>
      </c>
      <c r="J50" s="136"/>
      <c r="K50" s="44"/>
      <c r="L50" s="99"/>
      <c r="M50" s="99"/>
      <c r="N50" s="99"/>
      <c r="O50" s="99"/>
      <c r="P50" s="99"/>
      <c r="Q50" s="102"/>
      <c r="R50" s="13"/>
      <c r="S50" s="1"/>
      <c r="T50" s="11"/>
      <c r="U50" s="11"/>
      <c r="V50" s="1"/>
      <c r="W50" s="1"/>
      <c r="X50" s="1"/>
      <c r="Y50" s="93">
        <v>9</v>
      </c>
      <c r="Z50" s="56" t="s">
        <v>14</v>
      </c>
      <c r="AA50" s="50" t="s">
        <v>18</v>
      </c>
      <c r="AB50" s="50"/>
      <c r="AC50" s="50"/>
      <c r="AD50" s="69"/>
      <c r="AE50" s="61"/>
    </row>
    <row r="51" spans="1:31" ht="3.75" customHeight="1" x14ac:dyDescent="0.25">
      <c r="A51" s="5"/>
      <c r="B51" s="73"/>
      <c r="C51" s="44"/>
      <c r="D51" s="44"/>
      <c r="E51" s="44"/>
      <c r="F51" s="44"/>
      <c r="G51" s="44"/>
      <c r="H51" s="68"/>
      <c r="I51" s="44"/>
      <c r="J51" s="44"/>
      <c r="K51" s="44"/>
      <c r="L51" s="99"/>
      <c r="M51" s="99"/>
      <c r="N51" s="99"/>
      <c r="O51" s="99"/>
      <c r="P51" s="99"/>
      <c r="Q51" s="101"/>
      <c r="R51" s="5"/>
      <c r="S51" s="1"/>
      <c r="T51" s="11"/>
      <c r="U51" s="11"/>
      <c r="V51" s="1"/>
      <c r="W51" s="1"/>
      <c r="X51" s="1"/>
      <c r="Y51" s="73"/>
      <c r="Z51" s="44"/>
      <c r="AA51" s="44"/>
      <c r="AB51" s="44"/>
      <c r="AC51" s="44"/>
      <c r="AD51" s="44"/>
      <c r="AE51" s="68"/>
    </row>
    <row r="52" spans="1:31" ht="15.75" x14ac:dyDescent="0.25">
      <c r="A52" s="5"/>
      <c r="B52" s="93">
        <v>10</v>
      </c>
      <c r="C52" s="56" t="s">
        <v>14</v>
      </c>
      <c r="D52" s="50" t="s">
        <v>68</v>
      </c>
      <c r="E52" s="50"/>
      <c r="F52" s="50"/>
      <c r="G52" s="69"/>
      <c r="H52" s="61"/>
      <c r="I52" s="135">
        <f>IF($O$28="No",0,G52*I44)</f>
        <v>0</v>
      </c>
      <c r="J52" s="136"/>
      <c r="K52" s="60"/>
      <c r="L52" s="99"/>
      <c r="M52" s="99"/>
      <c r="N52" s="99"/>
      <c r="O52" s="99"/>
      <c r="P52" s="99"/>
      <c r="Q52" s="100"/>
      <c r="R52" s="12"/>
      <c r="S52" s="1"/>
      <c r="T52" s="11"/>
      <c r="U52" s="11"/>
      <c r="V52" s="1"/>
      <c r="W52" s="1"/>
      <c r="X52" s="1"/>
      <c r="Y52" s="93">
        <v>10</v>
      </c>
      <c r="Z52" s="56" t="s">
        <v>14</v>
      </c>
      <c r="AA52" s="54" t="s">
        <v>56</v>
      </c>
      <c r="AB52" s="50"/>
      <c r="AC52" s="50"/>
      <c r="AD52" s="69">
        <v>0.01</v>
      </c>
      <c r="AE52" s="61" t="s">
        <v>38</v>
      </c>
    </row>
    <row r="53" spans="1:31" ht="3.75" customHeight="1" x14ac:dyDescent="0.25">
      <c r="A53" s="5"/>
      <c r="B53" s="73"/>
      <c r="C53" s="44"/>
      <c r="D53" s="44"/>
      <c r="E53" s="44"/>
      <c r="F53" s="44"/>
      <c r="G53" s="44"/>
      <c r="H53" s="68"/>
      <c r="I53" s="44"/>
      <c r="J53" s="44"/>
      <c r="K53" s="44"/>
      <c r="L53" s="99"/>
      <c r="M53" s="99"/>
      <c r="N53" s="99"/>
      <c r="O53" s="99"/>
      <c r="P53" s="99"/>
      <c r="Q53" s="101"/>
      <c r="R53" s="5"/>
      <c r="S53" s="1"/>
      <c r="T53" s="11"/>
      <c r="U53" s="11"/>
      <c r="V53" s="1"/>
      <c r="W53" s="1"/>
      <c r="X53" s="1"/>
      <c r="Y53" s="73"/>
      <c r="Z53" s="44"/>
      <c r="AA53" s="44"/>
      <c r="AB53" s="44"/>
      <c r="AC53" s="44"/>
      <c r="AD53" s="44"/>
      <c r="AE53" s="68"/>
    </row>
    <row r="54" spans="1:31" ht="15.75" x14ac:dyDescent="0.25">
      <c r="A54" s="5"/>
      <c r="B54" s="93">
        <v>11</v>
      </c>
      <c r="C54" s="56" t="s">
        <v>14</v>
      </c>
      <c r="D54" s="50" t="s">
        <v>68</v>
      </c>
      <c r="E54" s="50"/>
      <c r="F54" s="50"/>
      <c r="G54" s="69"/>
      <c r="H54" s="61"/>
      <c r="I54" s="135">
        <f>IF($O$28="No",0,G54*I44)</f>
        <v>0</v>
      </c>
      <c r="J54" s="136"/>
      <c r="K54" s="60"/>
      <c r="L54" s="99"/>
      <c r="M54" s="99"/>
      <c r="N54" s="99"/>
      <c r="O54" s="99"/>
      <c r="P54" s="99"/>
      <c r="Q54" s="100"/>
      <c r="R54" s="12"/>
      <c r="S54" s="1"/>
      <c r="T54" s="11"/>
      <c r="U54" s="11"/>
      <c r="V54" s="1"/>
      <c r="W54" s="1"/>
      <c r="X54" s="1"/>
      <c r="Y54" s="93">
        <v>11</v>
      </c>
      <c r="Z54" s="56" t="s">
        <v>14</v>
      </c>
      <c r="AA54" s="50" t="s">
        <v>57</v>
      </c>
      <c r="AB54" s="50"/>
      <c r="AC54" s="50"/>
      <c r="AD54" s="69">
        <v>0</v>
      </c>
      <c r="AE54" s="61" t="s">
        <v>38</v>
      </c>
    </row>
    <row r="55" spans="1:31" ht="3.75" customHeight="1" x14ac:dyDescent="0.25">
      <c r="A55" s="5"/>
      <c r="B55" s="73"/>
      <c r="C55" s="44"/>
      <c r="D55" s="44"/>
      <c r="E55" s="44"/>
      <c r="F55" s="44"/>
      <c r="G55" s="44"/>
      <c r="H55" s="44"/>
      <c r="I55" s="44"/>
      <c r="J55" s="44"/>
      <c r="K55" s="44"/>
      <c r="L55" s="133"/>
      <c r="M55" s="133"/>
      <c r="N55" s="133"/>
      <c r="O55" s="133"/>
      <c r="P55" s="133"/>
      <c r="Q55" s="134"/>
      <c r="R55" s="5"/>
      <c r="S55" s="1"/>
      <c r="T55" s="11"/>
      <c r="U55" s="11"/>
      <c r="V55" s="1"/>
      <c r="W55" s="1"/>
      <c r="X55" s="1"/>
      <c r="Y55" s="73"/>
      <c r="Z55" s="44"/>
      <c r="AA55" s="44"/>
      <c r="AB55" s="44"/>
      <c r="AC55" s="44"/>
      <c r="AD55" s="44"/>
      <c r="AE55" s="44"/>
    </row>
    <row r="56" spans="1:31" ht="15.75" x14ac:dyDescent="0.25">
      <c r="A56" s="5"/>
      <c r="B56" s="93">
        <v>12</v>
      </c>
      <c r="C56" s="56" t="s">
        <v>14</v>
      </c>
      <c r="D56" s="50" t="s">
        <v>68</v>
      </c>
      <c r="E56" s="50"/>
      <c r="F56" s="50"/>
      <c r="G56" s="69"/>
      <c r="H56" s="70"/>
      <c r="I56" s="135">
        <f>I44-I46+I48+I50+I52+I54</f>
        <v>0</v>
      </c>
      <c r="J56" s="136"/>
      <c r="K56" s="44"/>
      <c r="L56" s="133"/>
      <c r="M56" s="133"/>
      <c r="N56" s="133"/>
      <c r="O56" s="133"/>
      <c r="P56" s="133"/>
      <c r="Q56" s="134"/>
      <c r="R56" s="12"/>
      <c r="S56" s="1"/>
      <c r="T56" s="112"/>
      <c r="U56" s="112"/>
      <c r="V56" s="1"/>
      <c r="W56" s="1"/>
      <c r="X56" s="1"/>
      <c r="Y56" s="93">
        <v>12</v>
      </c>
      <c r="Z56" s="56" t="s">
        <v>14</v>
      </c>
      <c r="AA56" s="50" t="s">
        <v>58</v>
      </c>
      <c r="AB56" s="50"/>
      <c r="AC56" s="50"/>
      <c r="AD56" s="69"/>
      <c r="AE56" s="70" t="s">
        <v>19</v>
      </c>
    </row>
    <row r="57" spans="1:31" ht="3.75" customHeight="1" x14ac:dyDescent="0.25">
      <c r="A57" s="5"/>
      <c r="B57" s="94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  <c r="R57" s="5"/>
      <c r="S57" s="1"/>
      <c r="T57" s="1"/>
      <c r="U57" s="1"/>
      <c r="V57" s="1"/>
      <c r="W57" s="1"/>
      <c r="X57" s="1"/>
    </row>
    <row r="58" spans="1:31" ht="15.75" x14ac:dyDescent="0.25">
      <c r="A58" s="5"/>
      <c r="B58" s="94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3"/>
      <c r="R58" s="5"/>
      <c r="S58" s="1"/>
      <c r="T58" s="1"/>
      <c r="U58" s="1"/>
      <c r="V58" s="1"/>
      <c r="W58" s="1"/>
      <c r="X58" s="1"/>
    </row>
    <row r="59" spans="1:31" ht="3.75" customHeight="1" x14ac:dyDescent="0.25">
      <c r="A59" s="5"/>
      <c r="B59" s="73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5"/>
      <c r="R59" s="5"/>
      <c r="S59" s="1"/>
      <c r="T59" s="1"/>
      <c r="U59" s="1"/>
      <c r="V59" s="1"/>
      <c r="W59" s="1"/>
      <c r="X59" s="1"/>
    </row>
    <row r="60" spans="1:31" ht="15.75" x14ac:dyDescent="0.25">
      <c r="A60" s="5"/>
      <c r="B60" s="93">
        <v>13</v>
      </c>
      <c r="C60" s="56" t="s">
        <v>14</v>
      </c>
      <c r="D60" s="54" t="s">
        <v>20</v>
      </c>
      <c r="E60" s="54"/>
      <c r="F60" s="54"/>
      <c r="G60" s="127" t="s">
        <v>83</v>
      </c>
      <c r="H60" s="128"/>
      <c r="I60" s="135">
        <f>I40+I44</f>
        <v>0</v>
      </c>
      <c r="J60" s="136"/>
      <c r="K60" s="44"/>
      <c r="L60" s="44"/>
      <c r="M60" s="44"/>
      <c r="N60" s="44"/>
      <c r="O60" s="44"/>
      <c r="P60" s="44"/>
      <c r="Q60" s="45"/>
      <c r="R60" s="5"/>
      <c r="S60" s="1"/>
      <c r="T60" s="1"/>
      <c r="U60" s="1"/>
      <c r="V60" s="1"/>
      <c r="W60" s="1"/>
      <c r="X60" s="1"/>
    </row>
    <row r="61" spans="1:31" ht="3.75" customHeight="1" x14ac:dyDescent="0.25">
      <c r="A61" s="5"/>
      <c r="B61" s="73"/>
      <c r="C61" s="44"/>
      <c r="D61" s="44"/>
      <c r="E61" s="44"/>
      <c r="F61" s="44"/>
      <c r="G61" s="44"/>
      <c r="H61" s="68"/>
      <c r="I61" s="44"/>
      <c r="J61" s="44"/>
      <c r="K61" s="44"/>
      <c r="L61" s="44"/>
      <c r="M61" s="44"/>
      <c r="N61" s="44"/>
      <c r="O61" s="44"/>
      <c r="P61" s="44"/>
      <c r="Q61" s="45"/>
      <c r="R61" s="5"/>
      <c r="S61" s="1"/>
      <c r="T61" s="1"/>
      <c r="U61" s="1"/>
      <c r="V61" s="1"/>
      <c r="W61" s="1"/>
      <c r="X61" s="1"/>
    </row>
    <row r="62" spans="1:31" ht="15.75" x14ac:dyDescent="0.25">
      <c r="A62" s="5"/>
      <c r="B62" s="93">
        <v>14</v>
      </c>
      <c r="C62" s="56" t="s">
        <v>14</v>
      </c>
      <c r="D62" s="54" t="s">
        <v>21</v>
      </c>
      <c r="E62" s="54"/>
      <c r="F62" s="54"/>
      <c r="G62" s="116">
        <v>7.0000000000000007E-2</v>
      </c>
      <c r="H62" s="61" t="s">
        <v>39</v>
      </c>
      <c r="I62" s="135">
        <f>G62*I60</f>
        <v>0</v>
      </c>
      <c r="J62" s="136"/>
      <c r="K62" s="60"/>
      <c r="L62" s="157" t="s">
        <v>65</v>
      </c>
      <c r="M62" s="157"/>
      <c r="N62" s="157"/>
      <c r="O62" s="157"/>
      <c r="P62" s="157"/>
      <c r="Q62" s="158"/>
      <c r="R62" s="5"/>
      <c r="S62" s="1"/>
      <c r="T62" s="1"/>
      <c r="U62" s="1"/>
      <c r="V62" s="1"/>
      <c r="W62" s="1"/>
      <c r="X62" s="1"/>
    </row>
    <row r="63" spans="1:31" ht="3.75" customHeight="1" x14ac:dyDescent="0.25">
      <c r="A63" s="5"/>
      <c r="B63" s="73"/>
      <c r="C63" s="44"/>
      <c r="D63" s="44"/>
      <c r="E63" s="44"/>
      <c r="F63" s="44"/>
      <c r="G63" s="33"/>
      <c r="H63" s="68"/>
      <c r="I63" s="44"/>
      <c r="J63" s="44"/>
      <c r="K63" s="44"/>
      <c r="L63" s="44"/>
      <c r="M63" s="44"/>
      <c r="N63" s="44"/>
      <c r="O63" s="44"/>
      <c r="P63" s="44"/>
      <c r="Q63" s="45"/>
      <c r="R63" s="5"/>
      <c r="S63" s="1"/>
      <c r="T63" s="1"/>
      <c r="U63" s="1"/>
      <c r="V63" s="1"/>
      <c r="W63" s="1"/>
      <c r="X63" s="1"/>
    </row>
    <row r="64" spans="1:31" ht="15.75" x14ac:dyDescent="0.25">
      <c r="A64" s="5"/>
      <c r="B64" s="93">
        <v>15</v>
      </c>
      <c r="C64" s="56" t="s">
        <v>14</v>
      </c>
      <c r="D64" s="54" t="s">
        <v>22</v>
      </c>
      <c r="E64" s="54"/>
      <c r="F64" s="54"/>
      <c r="G64" s="116">
        <v>0.01</v>
      </c>
      <c r="H64" s="61" t="s">
        <v>40</v>
      </c>
      <c r="I64" s="135">
        <f>IF($I$30&gt;$K$26,0,G64*$I$62)</f>
        <v>0</v>
      </c>
      <c r="J64" s="136"/>
      <c r="K64" s="60"/>
      <c r="L64" s="157" t="s">
        <v>59</v>
      </c>
      <c r="M64" s="157"/>
      <c r="N64" s="157"/>
      <c r="O64" s="157"/>
      <c r="P64" s="157"/>
      <c r="Q64" s="158"/>
      <c r="R64" s="5"/>
      <c r="S64" s="1"/>
      <c r="T64" s="1"/>
      <c r="U64" s="1"/>
      <c r="V64" s="1"/>
      <c r="W64" s="1"/>
      <c r="X64" s="1"/>
    </row>
    <row r="65" spans="1:24" ht="3.75" customHeight="1" x14ac:dyDescent="0.25">
      <c r="A65" s="5"/>
      <c r="B65" s="73"/>
      <c r="C65" s="44"/>
      <c r="D65" s="44"/>
      <c r="E65" s="44"/>
      <c r="F65" s="44"/>
      <c r="G65" s="33"/>
      <c r="H65" s="68"/>
      <c r="I65" s="44"/>
      <c r="J65" s="44"/>
      <c r="K65" s="44"/>
      <c r="L65" s="44"/>
      <c r="M65" s="44"/>
      <c r="N65" s="44"/>
      <c r="O65" s="44"/>
      <c r="P65" s="44"/>
      <c r="Q65" s="45"/>
      <c r="R65" s="5"/>
      <c r="S65" s="1"/>
      <c r="T65" s="1"/>
      <c r="U65" s="1"/>
      <c r="V65" s="1"/>
      <c r="W65" s="1"/>
      <c r="X65" s="1"/>
    </row>
    <row r="66" spans="1:24" ht="15.75" x14ac:dyDescent="0.25">
      <c r="A66" s="5"/>
      <c r="B66" s="93">
        <v>16</v>
      </c>
      <c r="C66" s="56" t="s">
        <v>14</v>
      </c>
      <c r="D66" s="54" t="s">
        <v>60</v>
      </c>
      <c r="E66" s="54"/>
      <c r="F66" s="54"/>
      <c r="G66" s="116">
        <v>0.05</v>
      </c>
      <c r="H66" s="61" t="s">
        <v>40</v>
      </c>
      <c r="I66" s="135">
        <f>IF(AND($I$30-$K$26&gt;0,$I$30-$K$26&lt;30),$G66*$I$62,0)</f>
        <v>0</v>
      </c>
      <c r="J66" s="136"/>
      <c r="K66" s="60"/>
      <c r="L66" s="157" t="s">
        <v>66</v>
      </c>
      <c r="M66" s="157"/>
      <c r="N66" s="157"/>
      <c r="O66" s="157"/>
      <c r="P66" s="157"/>
      <c r="Q66" s="158"/>
      <c r="R66" s="5"/>
      <c r="S66" s="1"/>
      <c r="T66" s="1"/>
      <c r="U66" s="1"/>
      <c r="V66" s="1"/>
      <c r="W66" s="1"/>
      <c r="X66" s="1"/>
    </row>
    <row r="67" spans="1:24" ht="3.75" customHeight="1" x14ac:dyDescent="0.25">
      <c r="A67" s="5"/>
      <c r="B67" s="73"/>
      <c r="C67" s="44"/>
      <c r="D67" s="44"/>
      <c r="E67" s="44"/>
      <c r="F67" s="44"/>
      <c r="G67" s="33"/>
      <c r="H67" s="68"/>
      <c r="I67" s="44"/>
      <c r="J67" s="44"/>
      <c r="K67" s="44"/>
      <c r="L67" s="44"/>
      <c r="M67" s="44"/>
      <c r="N67" s="44"/>
      <c r="O67" s="44"/>
      <c r="P67" s="44"/>
      <c r="Q67" s="45"/>
      <c r="R67" s="5"/>
      <c r="S67" s="1"/>
      <c r="T67" s="1"/>
      <c r="U67" s="1"/>
      <c r="V67" s="1"/>
      <c r="W67" s="1"/>
      <c r="X67" s="1"/>
    </row>
    <row r="68" spans="1:24" ht="15.75" x14ac:dyDescent="0.25">
      <c r="A68" s="5"/>
      <c r="B68" s="93">
        <v>17</v>
      </c>
      <c r="C68" s="56" t="s">
        <v>14</v>
      </c>
      <c r="D68" s="54" t="s">
        <v>61</v>
      </c>
      <c r="E68" s="54"/>
      <c r="F68" s="54"/>
      <c r="G68" s="116">
        <v>0.1</v>
      </c>
      <c r="H68" s="61" t="s">
        <v>40</v>
      </c>
      <c r="I68" s="135">
        <f>IF($I$30-$K$26&gt;=30,$G68*$I$62,0)</f>
        <v>0</v>
      </c>
      <c r="J68" s="136"/>
      <c r="K68" s="60"/>
      <c r="L68" s="157" t="s">
        <v>104</v>
      </c>
      <c r="M68" s="157"/>
      <c r="N68" s="157"/>
      <c r="O68" s="157"/>
      <c r="P68" s="157"/>
      <c r="Q68" s="158"/>
      <c r="R68" s="5"/>
      <c r="S68" s="1"/>
      <c r="T68" s="1"/>
      <c r="U68" s="1"/>
      <c r="V68" s="1"/>
      <c r="W68" s="1"/>
      <c r="X68" s="1"/>
    </row>
    <row r="69" spans="1:24" ht="3.75" customHeight="1" x14ac:dyDescent="0.25">
      <c r="A69" s="5"/>
      <c r="B69" s="73"/>
      <c r="C69" s="44"/>
      <c r="D69" s="44"/>
      <c r="E69" s="44"/>
      <c r="F69" s="44"/>
      <c r="G69" s="33"/>
      <c r="H69" s="44"/>
      <c r="I69" s="44"/>
      <c r="J69" s="44"/>
      <c r="K69" s="44"/>
      <c r="L69" s="44"/>
      <c r="M69" s="44"/>
      <c r="N69" s="44"/>
      <c r="O69" s="44"/>
      <c r="P69" s="44"/>
      <c r="Q69" s="45"/>
      <c r="R69" s="5"/>
      <c r="S69" s="1"/>
      <c r="T69" s="1"/>
      <c r="U69" s="1"/>
      <c r="V69" s="1"/>
      <c r="W69" s="1"/>
      <c r="X69" s="1"/>
    </row>
    <row r="70" spans="1:24" ht="15.75" x14ac:dyDescent="0.25">
      <c r="A70" s="5"/>
      <c r="B70" s="93">
        <v>18</v>
      </c>
      <c r="C70" s="56" t="s">
        <v>14</v>
      </c>
      <c r="D70" s="54" t="s">
        <v>62</v>
      </c>
      <c r="E70" s="54"/>
      <c r="F70" s="54"/>
      <c r="G70" s="116">
        <v>0.06</v>
      </c>
      <c r="H70" s="61" t="s">
        <v>63</v>
      </c>
      <c r="I70" s="135">
        <f>IF($I$30-$K$26&gt;=60,$G$70*$I$62,0)</f>
        <v>0</v>
      </c>
      <c r="J70" s="136"/>
      <c r="K70" s="60"/>
      <c r="L70" s="157" t="s">
        <v>105</v>
      </c>
      <c r="M70" s="157"/>
      <c r="N70" s="157"/>
      <c r="O70" s="157"/>
      <c r="P70" s="157"/>
      <c r="Q70" s="158"/>
      <c r="R70" s="5"/>
      <c r="S70" s="1"/>
      <c r="T70" s="1"/>
      <c r="U70" s="1"/>
      <c r="V70" s="1"/>
      <c r="W70" s="1"/>
      <c r="X70" s="1"/>
    </row>
    <row r="71" spans="1:24" ht="3.75" customHeight="1" x14ac:dyDescent="0.25">
      <c r="A71" s="5"/>
      <c r="B71" s="73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5"/>
      <c r="R71" s="5"/>
      <c r="S71" s="1"/>
      <c r="T71" s="1"/>
      <c r="U71" s="1"/>
      <c r="V71" s="1"/>
      <c r="W71" s="1"/>
      <c r="X71" s="1"/>
    </row>
    <row r="72" spans="1:24" ht="15.75" x14ac:dyDescent="0.25">
      <c r="A72" s="5"/>
      <c r="B72" s="93">
        <v>19</v>
      </c>
      <c r="C72" s="56" t="s">
        <v>14</v>
      </c>
      <c r="D72" s="54" t="s">
        <v>23</v>
      </c>
      <c r="E72" s="54"/>
      <c r="F72" s="54"/>
      <c r="G72" s="123" t="s">
        <v>64</v>
      </c>
      <c r="H72" s="124"/>
      <c r="I72" s="135">
        <f>I62-I64+I66+I68+I70</f>
        <v>0</v>
      </c>
      <c r="J72" s="136"/>
      <c r="K72" s="44"/>
      <c r="L72" s="44"/>
      <c r="M72" s="44"/>
      <c r="N72" s="44"/>
      <c r="O72" s="44"/>
      <c r="P72" s="44"/>
      <c r="Q72" s="45"/>
      <c r="R72" s="5"/>
      <c r="S72" s="1"/>
      <c r="T72" s="14"/>
      <c r="U72" s="14"/>
      <c r="V72" s="1"/>
      <c r="W72" s="1"/>
      <c r="X72" s="1"/>
    </row>
    <row r="73" spans="1:24" ht="3.75" customHeight="1" x14ac:dyDescent="0.25">
      <c r="A73" s="5"/>
      <c r="B73" s="73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5"/>
      <c r="R73" s="5"/>
      <c r="S73" s="1"/>
      <c r="T73" s="1"/>
      <c r="U73" s="1"/>
      <c r="V73" s="1"/>
      <c r="W73" s="1"/>
      <c r="X73" s="1"/>
    </row>
    <row r="74" spans="1:24" ht="15.75" x14ac:dyDescent="0.25">
      <c r="A74" s="5"/>
      <c r="B74" s="93">
        <v>20</v>
      </c>
      <c r="C74" s="54" t="s">
        <v>14</v>
      </c>
      <c r="D74" s="54" t="s">
        <v>24</v>
      </c>
      <c r="E74" s="54"/>
      <c r="F74" s="54"/>
      <c r="G74" s="54"/>
      <c r="H74" s="54"/>
      <c r="I74" s="137">
        <v>0</v>
      </c>
      <c r="J74" s="138"/>
      <c r="K74" s="44"/>
      <c r="L74" s="157" t="s">
        <v>25</v>
      </c>
      <c r="M74" s="157"/>
      <c r="N74" s="157"/>
      <c r="O74" s="157"/>
      <c r="P74" s="157"/>
      <c r="Q74" s="158"/>
      <c r="R74" s="5"/>
      <c r="S74" s="1"/>
      <c r="T74" s="1"/>
      <c r="U74" s="1"/>
      <c r="V74" s="1"/>
      <c r="W74" s="1"/>
      <c r="X74" s="1"/>
    </row>
    <row r="75" spans="1:24" ht="3.75" customHeight="1" x14ac:dyDescent="0.25">
      <c r="A75" s="5"/>
      <c r="B75" s="94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3"/>
      <c r="R75" s="5"/>
      <c r="S75" s="1"/>
      <c r="T75" s="1"/>
      <c r="U75" s="1"/>
      <c r="V75" s="1"/>
      <c r="W75" s="1"/>
      <c r="X75" s="1"/>
    </row>
    <row r="76" spans="1:24" ht="3.75" customHeight="1" x14ac:dyDescent="0.25">
      <c r="A76" s="5"/>
      <c r="B76" s="73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5"/>
      <c r="R76" s="5"/>
      <c r="S76" s="1"/>
      <c r="T76" s="1"/>
      <c r="U76" s="1"/>
      <c r="V76" s="1"/>
      <c r="W76" s="1"/>
      <c r="X76" s="1"/>
    </row>
    <row r="77" spans="1:24" ht="3.75" customHeight="1" x14ac:dyDescent="0.25">
      <c r="A77" s="5"/>
      <c r="B77" s="95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2"/>
      <c r="R77" s="5"/>
      <c r="S77" s="1"/>
      <c r="T77" s="1"/>
      <c r="U77" s="1"/>
      <c r="V77" s="1"/>
      <c r="W77" s="1"/>
      <c r="X77" s="1"/>
    </row>
    <row r="78" spans="1:24" ht="18.75" x14ac:dyDescent="0.3">
      <c r="A78" s="5"/>
      <c r="B78" s="93">
        <v>21</v>
      </c>
      <c r="C78" s="56" t="s">
        <v>14</v>
      </c>
      <c r="D78" s="54" t="s">
        <v>26</v>
      </c>
      <c r="E78" s="54"/>
      <c r="F78" s="54"/>
      <c r="G78" s="66"/>
      <c r="H78" s="119" t="s">
        <v>79</v>
      </c>
      <c r="I78" s="166">
        <f>I56+I72+I74</f>
        <v>0</v>
      </c>
      <c r="J78" s="167"/>
      <c r="K78" s="44"/>
      <c r="L78" s="157" t="s">
        <v>106</v>
      </c>
      <c r="M78" s="157"/>
      <c r="N78" s="157"/>
      <c r="O78" s="157"/>
      <c r="P78" s="157"/>
      <c r="Q78" s="158"/>
      <c r="R78" s="5"/>
      <c r="S78" s="15"/>
      <c r="T78" s="1"/>
      <c r="U78" s="1"/>
      <c r="V78" s="15"/>
      <c r="W78" s="1"/>
      <c r="X78" s="1"/>
    </row>
    <row r="79" spans="1:24" ht="3.75" customHeight="1" x14ac:dyDescent="0.25">
      <c r="A79" s="5"/>
      <c r="B79" s="27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5"/>
      <c r="R79" s="5"/>
      <c r="S79" s="1"/>
      <c r="T79" s="1"/>
      <c r="U79" s="1"/>
      <c r="V79" s="1"/>
      <c r="W79" s="1"/>
      <c r="X79" s="1"/>
    </row>
    <row r="80" spans="1:24" ht="18.75" customHeight="1" x14ac:dyDescent="0.25">
      <c r="A80" s="5"/>
      <c r="B80" s="93">
        <v>22</v>
      </c>
      <c r="C80" s="56" t="s">
        <v>14</v>
      </c>
      <c r="D80" s="54" t="s">
        <v>86</v>
      </c>
      <c r="E80" s="54"/>
      <c r="F80" s="54"/>
      <c r="G80" s="66"/>
      <c r="H80" s="70"/>
      <c r="I80" s="150">
        <f>I59+I75+I77</f>
        <v>0</v>
      </c>
      <c r="J80" s="151"/>
      <c r="K80" s="24"/>
      <c r="L80" s="24"/>
      <c r="M80" s="24"/>
      <c r="N80" s="24"/>
      <c r="O80" s="24"/>
      <c r="P80" s="24"/>
      <c r="Q80" s="25"/>
      <c r="R80" s="5"/>
      <c r="S80" s="1"/>
      <c r="T80" s="1"/>
      <c r="U80" s="1"/>
      <c r="V80" s="1"/>
      <c r="W80" s="1"/>
      <c r="X80" s="1"/>
    </row>
    <row r="81" spans="1:24" ht="3.75" customHeight="1" x14ac:dyDescent="0.25">
      <c r="A81" s="5"/>
      <c r="B81" s="27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5"/>
      <c r="R81" s="5"/>
      <c r="S81" s="1"/>
      <c r="T81" s="1"/>
      <c r="U81" s="1"/>
      <c r="V81" s="1"/>
      <c r="W81" s="1"/>
      <c r="X81" s="1"/>
    </row>
    <row r="82" spans="1:24" ht="15.75" x14ac:dyDescent="0.25">
      <c r="A82" s="6"/>
      <c r="B82" s="140" t="s">
        <v>81</v>
      </c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2"/>
      <c r="R82" s="16"/>
      <c r="S82" s="1"/>
      <c r="T82" s="1"/>
      <c r="U82" s="1"/>
      <c r="V82" s="1"/>
      <c r="W82" s="1"/>
      <c r="X82" s="1"/>
    </row>
    <row r="83" spans="1:24" ht="16.5" thickBot="1" x14ac:dyDescent="0.3">
      <c r="A83" s="6"/>
      <c r="B83" s="143" t="s">
        <v>80</v>
      </c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5"/>
      <c r="R83" s="16"/>
      <c r="S83" s="1"/>
      <c r="T83" s="1"/>
      <c r="U83" s="1"/>
      <c r="V83" s="1"/>
      <c r="W83" s="1"/>
      <c r="X83" s="1"/>
    </row>
    <row r="84" spans="1:24" s="106" customFormat="1" ht="31.5" customHeight="1" thickBot="1" x14ac:dyDescent="0.3">
      <c r="A84" s="91"/>
      <c r="B84" s="146" t="s">
        <v>69</v>
      </c>
      <c r="C84" s="147"/>
      <c r="D84" s="147"/>
      <c r="E84" s="147"/>
      <c r="F84" s="147"/>
      <c r="G84" s="147"/>
      <c r="H84" s="147"/>
      <c r="I84" s="147"/>
      <c r="J84" s="147"/>
      <c r="K84" s="147"/>
      <c r="L84" s="147"/>
      <c r="M84" s="147"/>
      <c r="N84" s="147"/>
      <c r="O84" s="147"/>
      <c r="P84" s="147"/>
      <c r="Q84" s="148"/>
      <c r="R84" s="17"/>
      <c r="S84" s="92"/>
      <c r="T84" s="92"/>
      <c r="U84" s="92"/>
      <c r="V84" s="92"/>
      <c r="W84" s="92"/>
      <c r="X84" s="92"/>
    </row>
    <row r="85" spans="1:24" ht="3.75" customHeight="1" x14ac:dyDescent="0.25">
      <c r="A85" s="5"/>
      <c r="B85" s="73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5"/>
      <c r="R85" s="5"/>
      <c r="S85" s="1"/>
      <c r="T85" s="1"/>
      <c r="U85" s="1"/>
      <c r="V85" s="1"/>
      <c r="W85" s="1"/>
      <c r="X85" s="1"/>
    </row>
    <row r="86" spans="1:24" ht="16.5" x14ac:dyDescent="0.25">
      <c r="A86" s="5"/>
      <c r="B86" s="74" t="s">
        <v>96</v>
      </c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6"/>
      <c r="R86" s="19"/>
      <c r="S86" s="1"/>
      <c r="T86" s="1"/>
      <c r="U86" s="1"/>
      <c r="V86" s="1"/>
      <c r="W86" s="1"/>
      <c r="X86" s="1"/>
    </row>
    <row r="87" spans="1:24" ht="16.5" x14ac:dyDescent="0.25">
      <c r="A87" s="5"/>
      <c r="B87" s="77"/>
      <c r="C87" s="152" t="s">
        <v>113</v>
      </c>
      <c r="D87" s="152"/>
      <c r="E87" s="152"/>
      <c r="F87" s="153"/>
      <c r="G87" s="153"/>
      <c r="H87" s="153"/>
      <c r="I87" s="153"/>
      <c r="J87" s="153"/>
      <c r="K87" s="78"/>
      <c r="L87" s="79"/>
      <c r="M87" s="80" t="s">
        <v>27</v>
      </c>
      <c r="N87" s="149"/>
      <c r="O87" s="149"/>
      <c r="P87" s="149"/>
      <c r="Q87" s="76"/>
      <c r="R87" s="18"/>
      <c r="S87" s="1"/>
      <c r="T87" s="1"/>
      <c r="U87" s="1"/>
      <c r="V87" s="1"/>
      <c r="W87" s="1"/>
      <c r="X87" s="1"/>
    </row>
    <row r="88" spans="1:24" ht="3.75" customHeight="1" x14ac:dyDescent="0.25">
      <c r="A88" s="5"/>
      <c r="B88" s="77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6"/>
      <c r="R88" s="19"/>
      <c r="S88" s="1"/>
      <c r="T88" s="1"/>
      <c r="U88" s="1"/>
      <c r="V88" s="1"/>
      <c r="W88" s="1"/>
      <c r="X88" s="1"/>
    </row>
    <row r="89" spans="1:24" ht="16.5" x14ac:dyDescent="0.25">
      <c r="A89" s="5"/>
      <c r="B89" s="74"/>
      <c r="C89" s="81" t="s">
        <v>97</v>
      </c>
      <c r="D89" s="82"/>
      <c r="E89" s="168"/>
      <c r="F89" s="168"/>
      <c r="G89" s="168"/>
      <c r="H89" s="80" t="s">
        <v>28</v>
      </c>
      <c r="I89" s="139"/>
      <c r="J89" s="139"/>
      <c r="K89" s="38"/>
      <c r="L89" s="79"/>
      <c r="M89" s="80" t="s">
        <v>29</v>
      </c>
      <c r="N89" s="165"/>
      <c r="O89" s="165"/>
      <c r="P89" s="165"/>
      <c r="Q89" s="76"/>
      <c r="R89" s="19"/>
      <c r="S89" s="1"/>
      <c r="T89" s="1"/>
      <c r="U89" s="1"/>
      <c r="V89" s="1"/>
      <c r="W89" s="1"/>
      <c r="X89" s="1"/>
    </row>
    <row r="90" spans="1:24" ht="16.5" x14ac:dyDescent="0.25">
      <c r="A90" s="5"/>
      <c r="B90" s="161" t="s">
        <v>30</v>
      </c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2"/>
      <c r="R90" s="19"/>
      <c r="S90" s="1"/>
      <c r="T90" s="1"/>
      <c r="U90" s="1"/>
      <c r="V90" s="1"/>
      <c r="W90" s="1"/>
      <c r="X90" s="1"/>
    </row>
    <row r="91" spans="1:24" ht="16.5" x14ac:dyDescent="0.25">
      <c r="A91" s="5"/>
      <c r="B91" s="163" t="s">
        <v>78</v>
      </c>
      <c r="C91" s="157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8"/>
      <c r="R91" s="19"/>
      <c r="S91" s="1"/>
      <c r="T91" s="1"/>
      <c r="U91" s="1"/>
      <c r="V91" s="1"/>
      <c r="W91" s="1"/>
      <c r="X91" s="1"/>
    </row>
    <row r="92" spans="1:24" ht="3.75" customHeight="1" thickBot="1" x14ac:dyDescent="0.3">
      <c r="A92" s="5"/>
      <c r="B92" s="73"/>
      <c r="C92" s="84"/>
      <c r="D92" s="44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75"/>
      <c r="Q92" s="76"/>
      <c r="R92" s="19"/>
      <c r="S92" s="1"/>
      <c r="T92" s="1"/>
      <c r="U92" s="1"/>
      <c r="V92" s="1"/>
      <c r="W92" s="1"/>
      <c r="X92" s="1"/>
    </row>
    <row r="93" spans="1:24" ht="16.5" x14ac:dyDescent="0.25">
      <c r="A93" s="5"/>
      <c r="B93" s="85"/>
      <c r="C93" s="164" t="s">
        <v>70</v>
      </c>
      <c r="D93" s="164"/>
      <c r="E93" s="164"/>
      <c r="F93" s="164"/>
      <c r="G93" s="164"/>
      <c r="H93" s="164"/>
      <c r="I93" s="40"/>
      <c r="J93" s="40" t="s">
        <v>31</v>
      </c>
      <c r="K93" s="40"/>
      <c r="L93" s="40"/>
      <c r="M93" s="40"/>
      <c r="N93" s="40"/>
      <c r="O93" s="40"/>
      <c r="P93" s="40"/>
      <c r="Q93" s="86"/>
      <c r="R93" s="18"/>
      <c r="S93" s="1"/>
      <c r="T93" s="1"/>
      <c r="U93" s="1"/>
      <c r="V93" s="1"/>
      <c r="W93" s="1"/>
      <c r="X93" s="1"/>
    </row>
    <row r="94" spans="1:24" ht="16.5" x14ac:dyDescent="0.25">
      <c r="A94" s="5"/>
      <c r="B94" s="87"/>
      <c r="C94" s="159" t="s">
        <v>71</v>
      </c>
      <c r="D94" s="159"/>
      <c r="E94" s="159"/>
      <c r="F94" s="159"/>
      <c r="G94" s="159"/>
      <c r="H94" s="159"/>
      <c r="I94" s="39"/>
      <c r="J94" s="39" t="s">
        <v>73</v>
      </c>
      <c r="K94" s="39"/>
      <c r="L94" s="39"/>
      <c r="M94" s="39"/>
      <c r="N94" s="39"/>
      <c r="O94" s="39"/>
      <c r="P94" s="48"/>
      <c r="Q94" s="76"/>
      <c r="R94" s="18"/>
      <c r="S94" s="1"/>
      <c r="T94" s="1"/>
      <c r="U94" s="1"/>
      <c r="V94" s="1"/>
      <c r="W94" s="1"/>
      <c r="X94" s="1"/>
    </row>
    <row r="95" spans="1:24" ht="15.75" x14ac:dyDescent="0.25">
      <c r="A95" s="1"/>
      <c r="B95" s="87"/>
      <c r="C95" s="159" t="s">
        <v>72</v>
      </c>
      <c r="D95" s="159"/>
      <c r="E95" s="159"/>
      <c r="F95" s="159"/>
      <c r="G95" s="159"/>
      <c r="H95" s="159"/>
      <c r="I95" s="39"/>
      <c r="J95" s="39" t="s">
        <v>74</v>
      </c>
      <c r="K95" s="39"/>
      <c r="L95" s="39"/>
      <c r="M95" s="39"/>
      <c r="N95" s="39"/>
      <c r="O95" s="39"/>
      <c r="P95" s="44"/>
      <c r="Q95" s="45"/>
      <c r="R95" s="5"/>
      <c r="S95" s="1"/>
      <c r="T95" s="1"/>
      <c r="U95" s="1"/>
      <c r="V95" s="1"/>
      <c r="W95" s="1"/>
      <c r="X95" s="1"/>
    </row>
    <row r="96" spans="1:24" ht="15.75" x14ac:dyDescent="0.25">
      <c r="A96" s="1"/>
      <c r="B96" s="83"/>
      <c r="C96" s="160" t="s">
        <v>77</v>
      </c>
      <c r="D96" s="160"/>
      <c r="E96" s="160"/>
      <c r="F96" s="160"/>
      <c r="G96" s="160"/>
      <c r="H96" s="160"/>
      <c r="I96" s="39"/>
      <c r="J96" s="39" t="s">
        <v>75</v>
      </c>
      <c r="K96" s="39"/>
      <c r="L96" s="39"/>
      <c r="M96" s="39"/>
      <c r="N96" s="39"/>
      <c r="O96" s="39"/>
      <c r="P96" s="44"/>
      <c r="Q96" s="45"/>
      <c r="R96" s="5"/>
      <c r="S96" s="1"/>
      <c r="T96" s="1"/>
      <c r="U96" s="1"/>
      <c r="V96" s="1"/>
      <c r="W96" s="1"/>
      <c r="X96" s="1"/>
    </row>
    <row r="97" spans="1:24" ht="15.75" x14ac:dyDescent="0.25">
      <c r="A97" s="1"/>
      <c r="B97" s="88"/>
      <c r="C97" s="89"/>
      <c r="D97" s="90"/>
      <c r="E97" s="41"/>
      <c r="F97" s="41"/>
      <c r="G97" s="41"/>
      <c r="H97" s="41"/>
      <c r="I97" s="41"/>
      <c r="J97" s="110" t="s">
        <v>76</v>
      </c>
      <c r="K97" s="41"/>
      <c r="L97" s="41"/>
      <c r="M97" s="41"/>
      <c r="N97" s="41"/>
      <c r="O97" s="41"/>
      <c r="P97" s="41"/>
      <c r="Q97" s="51"/>
      <c r="R97" s="5"/>
      <c r="S97" s="1"/>
      <c r="T97" s="1"/>
      <c r="U97" s="1"/>
      <c r="V97" s="1"/>
      <c r="W97" s="1"/>
      <c r="X97" s="1"/>
    </row>
  </sheetData>
  <sheetProtection algorithmName="SHA-512" hashValue="MXeqNNy+PJmX0Vo1QykG1si7Y7n33rmehNfbpKOMTLG5NrHC4SQfr3r80YpQAoX8QlEnneo/tpb7ZMWluPpBLA==" saltValue="CJguDpuaQapGTt5LfFujyA==" spinCount="100000" sheet="1" objects="1" selectLockedCells="1"/>
  <mergeCells count="73">
    <mergeCell ref="L36:P36"/>
    <mergeCell ref="C94:H94"/>
    <mergeCell ref="C95:H95"/>
    <mergeCell ref="C96:H96"/>
    <mergeCell ref="B90:Q90"/>
    <mergeCell ref="B91:Q91"/>
    <mergeCell ref="C93:H93"/>
    <mergeCell ref="L66:Q66"/>
    <mergeCell ref="L68:Q68"/>
    <mergeCell ref="L70:Q70"/>
    <mergeCell ref="L74:Q74"/>
    <mergeCell ref="L78:Q78"/>
    <mergeCell ref="N89:P89"/>
    <mergeCell ref="I74:J74"/>
    <mergeCell ref="I78:J78"/>
    <mergeCell ref="E89:G89"/>
    <mergeCell ref="K24:N24"/>
    <mergeCell ref="I30:J30"/>
    <mergeCell ref="I70:J70"/>
    <mergeCell ref="L30:P30"/>
    <mergeCell ref="L62:Q62"/>
    <mergeCell ref="L64:Q64"/>
    <mergeCell ref="I62:J62"/>
    <mergeCell ref="I64:J64"/>
    <mergeCell ref="I66:J66"/>
    <mergeCell ref="I68:J68"/>
    <mergeCell ref="I36:J36"/>
    <mergeCell ref="I38:J38"/>
    <mergeCell ref="I40:J40"/>
    <mergeCell ref="I44:J44"/>
    <mergeCell ref="I46:J46"/>
    <mergeCell ref="L34:P34"/>
    <mergeCell ref="I89:J89"/>
    <mergeCell ref="I72:J72"/>
    <mergeCell ref="I48:J48"/>
    <mergeCell ref="I50:J50"/>
    <mergeCell ref="I52:J52"/>
    <mergeCell ref="I54:J54"/>
    <mergeCell ref="I60:J60"/>
    <mergeCell ref="B82:Q82"/>
    <mergeCell ref="B83:Q83"/>
    <mergeCell ref="B84:Q84"/>
    <mergeCell ref="N87:P87"/>
    <mergeCell ref="I80:J80"/>
    <mergeCell ref="C87:E87"/>
    <mergeCell ref="F87:J87"/>
    <mergeCell ref="K6:P6"/>
    <mergeCell ref="K8:P8"/>
    <mergeCell ref="K10:P10"/>
    <mergeCell ref="K12:P12"/>
    <mergeCell ref="K14:P14"/>
    <mergeCell ref="K16:P16"/>
    <mergeCell ref="E10:G10"/>
    <mergeCell ref="E12:G12"/>
    <mergeCell ref="E14:G14"/>
    <mergeCell ref="E18:G18"/>
    <mergeCell ref="K18:P18"/>
    <mergeCell ref="E20:G20"/>
    <mergeCell ref="E22:G22"/>
    <mergeCell ref="K27:P27"/>
    <mergeCell ref="G72:H72"/>
    <mergeCell ref="G40:H40"/>
    <mergeCell ref="G38:H38"/>
    <mergeCell ref="G60:H60"/>
    <mergeCell ref="K20:P20"/>
    <mergeCell ref="K26:P26"/>
    <mergeCell ref="O28:P28"/>
    <mergeCell ref="K22:P22"/>
    <mergeCell ref="K28:N28"/>
    <mergeCell ref="L55:Q56"/>
    <mergeCell ref="I56:J56"/>
    <mergeCell ref="I32:J32"/>
    <mergeCell ref="I34:J34"/>
  </mergeCells>
  <conditionalFormatting sqref="I48:J48 I44:J44 I46:J46 I52:J52 I56:J56 I50:J50 I54:J54">
    <cfRule type="expression" dxfId="0" priority="3">
      <formula>$O$28="No"</formula>
    </cfRule>
  </conditionalFormatting>
  <dataValidations count="8">
    <dataValidation type="date" allowBlank="1" showInputMessage="1" showErrorMessage="1" sqref="I89:J89">
      <formula1>36892</formula1>
      <formula2>46753</formula2>
    </dataValidation>
    <dataValidation type="list" allowBlank="1" showInputMessage="1" showErrorMessage="1" error="Please select one of the options listed" sqref="P24">
      <formula1>Year</formula1>
    </dataValidation>
    <dataValidation type="list" showInputMessage="1" showErrorMessage="1" error="Please select one of the options listed." sqref="O28">
      <formula1>"Yes,No"</formula1>
    </dataValidation>
    <dataValidation type="list" allowBlank="1" showInputMessage="1" showErrorMessage="1" error="Please select one of the options listed" sqref="K24:N24">
      <formula1>INDIRECT($S$22)</formula1>
    </dataValidation>
    <dataValidation type="date" allowBlank="1" showInputMessage="1" showErrorMessage="1" sqref="I30:J30">
      <formula1>TODAY()</formula1>
      <formula2>TODAY()+120</formula2>
    </dataValidation>
    <dataValidation type="custom" allowBlank="1" showInputMessage="1" showErrorMessage="1" sqref="T18:U18">
      <formula1>IF(O28="NO",ISNUMBER(V28))</formula1>
    </dataValidation>
    <dataValidation type="list" allowBlank="1" showInputMessage="1" showErrorMessage="1" sqref="K22:P22">
      <formula1>INDIRECT($S$18)</formula1>
    </dataValidation>
    <dataValidation type="list" allowBlank="1" showInputMessage="1" showErrorMessage="1" sqref="K18:P18">
      <formula1>Type</formula1>
    </dataValidation>
  </dataValidations>
  <hyperlinks>
    <hyperlink ref="E26" r:id="rId1" display="http://mylubbock.us"/>
  </hyperlinks>
  <printOptions horizontalCentered="1"/>
  <pageMargins left="0.25" right="0.25" top="0.75" bottom="0.75" header="0.3" footer="0.3"/>
  <pageSetup scale="67" orientation="portrait" r:id="rId2"/>
  <ignoredErrors>
    <ignoredError sqref="I80" unlocked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"/>
  <sheetViews>
    <sheetView workbookViewId="0">
      <selection activeCell="G2" sqref="G2:G5"/>
    </sheetView>
  </sheetViews>
  <sheetFormatPr defaultRowHeight="15" x14ac:dyDescent="0.25"/>
  <cols>
    <col min="1" max="2" width="10.85546875" bestFit="1" customWidth="1"/>
  </cols>
  <sheetData>
    <row r="2" spans="1:10" x14ac:dyDescent="0.25">
      <c r="A2" t="s">
        <v>41</v>
      </c>
      <c r="B2" t="s">
        <v>42</v>
      </c>
      <c r="C2">
        <v>1</v>
      </c>
      <c r="D2" t="s">
        <v>90</v>
      </c>
      <c r="E2" t="s">
        <v>44</v>
      </c>
      <c r="F2">
        <v>2019</v>
      </c>
      <c r="G2" t="s">
        <v>90</v>
      </c>
      <c r="H2" t="s">
        <v>87</v>
      </c>
      <c r="I2" t="s">
        <v>87</v>
      </c>
      <c r="J2" t="s">
        <v>101</v>
      </c>
    </row>
    <row r="3" spans="1:10" x14ac:dyDescent="0.25">
      <c r="A3" t="s">
        <v>42</v>
      </c>
      <c r="B3" t="s">
        <v>43</v>
      </c>
      <c r="C3">
        <v>2</v>
      </c>
      <c r="D3" t="s">
        <v>90</v>
      </c>
      <c r="E3" t="s">
        <v>44</v>
      </c>
      <c r="F3">
        <v>2020</v>
      </c>
      <c r="G3" t="s">
        <v>91</v>
      </c>
      <c r="H3" t="s">
        <v>88</v>
      </c>
      <c r="J3" t="s">
        <v>102</v>
      </c>
    </row>
    <row r="4" spans="1:10" x14ac:dyDescent="0.25">
      <c r="A4" t="s">
        <v>43</v>
      </c>
      <c r="B4" t="s">
        <v>44</v>
      </c>
      <c r="C4">
        <v>3</v>
      </c>
      <c r="D4" t="s">
        <v>90</v>
      </c>
      <c r="E4" t="s">
        <v>44</v>
      </c>
      <c r="F4">
        <v>2021</v>
      </c>
      <c r="G4" t="s">
        <v>92</v>
      </c>
    </row>
    <row r="5" spans="1:10" x14ac:dyDescent="0.25">
      <c r="A5" t="s">
        <v>44</v>
      </c>
      <c r="B5" t="s">
        <v>45</v>
      </c>
      <c r="C5">
        <v>4</v>
      </c>
      <c r="D5" t="s">
        <v>91</v>
      </c>
      <c r="E5" t="s">
        <v>47</v>
      </c>
      <c r="F5">
        <v>2022</v>
      </c>
      <c r="G5" t="s">
        <v>93</v>
      </c>
    </row>
    <row r="6" spans="1:10" x14ac:dyDescent="0.25">
      <c r="A6" t="s">
        <v>45</v>
      </c>
      <c r="B6" t="s">
        <v>46</v>
      </c>
      <c r="C6">
        <v>5</v>
      </c>
      <c r="D6" t="s">
        <v>91</v>
      </c>
      <c r="E6" t="s">
        <v>47</v>
      </c>
      <c r="F6">
        <v>2023</v>
      </c>
    </row>
    <row r="7" spans="1:10" x14ac:dyDescent="0.25">
      <c r="A7" t="s">
        <v>46</v>
      </c>
      <c r="B7" t="s">
        <v>47</v>
      </c>
      <c r="C7">
        <v>6</v>
      </c>
      <c r="D7" t="s">
        <v>91</v>
      </c>
      <c r="E7" t="s">
        <v>47</v>
      </c>
      <c r="F7">
        <v>2024</v>
      </c>
    </row>
    <row r="8" spans="1:10" x14ac:dyDescent="0.25">
      <c r="A8" t="s">
        <v>47</v>
      </c>
      <c r="B8" t="s">
        <v>48</v>
      </c>
      <c r="C8">
        <v>7</v>
      </c>
      <c r="D8" t="s">
        <v>92</v>
      </c>
      <c r="E8" t="s">
        <v>13</v>
      </c>
      <c r="F8">
        <v>2025</v>
      </c>
    </row>
    <row r="9" spans="1:10" x14ac:dyDescent="0.25">
      <c r="A9" t="s">
        <v>48</v>
      </c>
      <c r="B9" t="s">
        <v>11</v>
      </c>
      <c r="C9">
        <v>8</v>
      </c>
      <c r="D9" t="s">
        <v>92</v>
      </c>
      <c r="E9" t="s">
        <v>13</v>
      </c>
      <c r="F9">
        <v>2026</v>
      </c>
    </row>
    <row r="10" spans="1:10" x14ac:dyDescent="0.25">
      <c r="A10" t="s">
        <v>11</v>
      </c>
      <c r="B10" t="s">
        <v>13</v>
      </c>
      <c r="C10">
        <v>9</v>
      </c>
      <c r="D10" t="s">
        <v>92</v>
      </c>
      <c r="E10" t="s">
        <v>13</v>
      </c>
      <c r="F10">
        <v>2027</v>
      </c>
    </row>
    <row r="11" spans="1:10" x14ac:dyDescent="0.25">
      <c r="A11" t="s">
        <v>13</v>
      </c>
      <c r="B11" t="s">
        <v>49</v>
      </c>
      <c r="C11">
        <v>10</v>
      </c>
      <c r="D11" t="s">
        <v>93</v>
      </c>
      <c r="E11" t="s">
        <v>41</v>
      </c>
      <c r="F11">
        <v>2028</v>
      </c>
    </row>
    <row r="12" spans="1:10" x14ac:dyDescent="0.25">
      <c r="A12" t="s">
        <v>49</v>
      </c>
      <c r="B12" t="s">
        <v>50</v>
      </c>
      <c r="C12">
        <v>11</v>
      </c>
      <c r="D12" t="s">
        <v>93</v>
      </c>
      <c r="E12" t="s">
        <v>41</v>
      </c>
      <c r="F12">
        <v>2029</v>
      </c>
    </row>
    <row r="13" spans="1:10" x14ac:dyDescent="0.25">
      <c r="A13" t="s">
        <v>50</v>
      </c>
      <c r="B13" t="s">
        <v>41</v>
      </c>
      <c r="C13">
        <v>12</v>
      </c>
      <c r="D13" t="s">
        <v>93</v>
      </c>
      <c r="E13" t="s">
        <v>41</v>
      </c>
      <c r="F13">
        <v>2030</v>
      </c>
    </row>
  </sheetData>
  <sheetProtection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Lubbock HOT Form</vt:lpstr>
      <vt:lpstr>Ref</vt:lpstr>
      <vt:lpstr>CollMonth</vt:lpstr>
      <vt:lpstr>CollQTR</vt:lpstr>
      <vt:lpstr>Hotel</vt:lpstr>
      <vt:lpstr>'Lubbock HOT Form'!Print_Area</vt:lpstr>
      <vt:lpstr>RemitMonth</vt:lpstr>
      <vt:lpstr>STR</vt:lpstr>
      <vt:lpstr>Type</vt:lpstr>
      <vt:lpstr>Year</vt:lpstr>
    </vt:vector>
  </TitlesOfParts>
  <Company>City of Lubbock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 Kostelich</dc:creator>
  <cp:lastModifiedBy>Blu Kostelich</cp:lastModifiedBy>
  <cp:lastPrinted>2019-09-17T20:50:58Z</cp:lastPrinted>
  <dcterms:created xsi:type="dcterms:W3CDTF">2019-09-17T19:01:33Z</dcterms:created>
  <dcterms:modified xsi:type="dcterms:W3CDTF">2020-01-09T14:11:37Z</dcterms:modified>
</cp:coreProperties>
</file>